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FUN\Desktop\DOKÜMANLAR\"/>
    </mc:Choice>
  </mc:AlternateContent>
  <bookViews>
    <workbookView xWindow="0" yWindow="0" windowWidth="23040" windowHeight="9204" tabRatio="707"/>
  </bookViews>
  <sheets>
    <sheet name="ANALİZ" sheetId="1" r:id="rId1"/>
    <sheet name="1.Dön-2.Sınav" sheetId="5" state="hidden" r:id="rId2"/>
  </sheets>
  <definedNames>
    <definedName name="_xlnm.Print_Area" localSheetId="1">'1.Dön-2.Sınav'!$C$1:$AF$79</definedName>
    <definedName name="_xlnm.Print_Area" localSheetId="0">ANALİZ!$C$1:$AF$79</definedName>
  </definedNames>
  <calcPr calcId="162913"/>
</workbook>
</file>

<file path=xl/calcChain.xml><?xml version="1.0" encoding="utf-8"?>
<calcChain xmlns="http://schemas.openxmlformats.org/spreadsheetml/2006/main">
  <c r="N73" i="1" l="1"/>
  <c r="O73" i="1"/>
  <c r="P73" i="1"/>
  <c r="Q73" i="1"/>
  <c r="R73" i="1"/>
  <c r="S73" i="1"/>
  <c r="E3" i="5"/>
  <c r="E4" i="5"/>
  <c r="E6" i="5"/>
  <c r="D70" i="5"/>
  <c r="E70" i="5"/>
  <c r="D71" i="5"/>
  <c r="E71" i="5"/>
  <c r="D72" i="5"/>
  <c r="E72" i="5"/>
  <c r="AE42" i="1"/>
  <c r="AF42" i="1" s="1"/>
  <c r="AE43" i="1"/>
  <c r="AF43" i="1" s="1"/>
  <c r="AB76" i="5"/>
  <c r="AD73" i="5"/>
  <c r="AI33" i="5" s="1"/>
  <c r="AJ33" i="5" s="1"/>
  <c r="AC73" i="5"/>
  <c r="AI32" i="5" s="1"/>
  <c r="AJ32" i="5" s="1"/>
  <c r="AB73" i="5"/>
  <c r="AI31" i="5" s="1"/>
  <c r="AJ31" i="5" s="1"/>
  <c r="AA73" i="5"/>
  <c r="AI30" i="5" s="1"/>
  <c r="AJ30" i="5" s="1"/>
  <c r="Z73" i="5"/>
  <c r="AI29" i="5" s="1"/>
  <c r="AJ29" i="5" s="1"/>
  <c r="Y73" i="5"/>
  <c r="AI28" i="5" s="1"/>
  <c r="AJ28" i="5" s="1"/>
  <c r="X73" i="5"/>
  <c r="AI27" i="5" s="1"/>
  <c r="AJ27" i="5" s="1"/>
  <c r="W73" i="5"/>
  <c r="AI26" i="5" s="1"/>
  <c r="AJ26" i="5" s="1"/>
  <c r="V73" i="5"/>
  <c r="AI25" i="5" s="1"/>
  <c r="AJ25" i="5" s="1"/>
  <c r="U73" i="5"/>
  <c r="AI24" i="5" s="1"/>
  <c r="AJ24" i="5" s="1"/>
  <c r="T73" i="5"/>
  <c r="AI23" i="5" s="1"/>
  <c r="AJ23" i="5" s="1"/>
  <c r="S73" i="5"/>
  <c r="AI22" i="5" s="1"/>
  <c r="AJ22" i="5" s="1"/>
  <c r="R73" i="5"/>
  <c r="AI21" i="5" s="1"/>
  <c r="AJ21" i="5" s="1"/>
  <c r="Q73" i="5"/>
  <c r="AI20" i="5" s="1"/>
  <c r="AJ20" i="5" s="1"/>
  <c r="P73" i="5"/>
  <c r="AI19" i="5" s="1"/>
  <c r="AJ19" i="5" s="1"/>
  <c r="O73" i="5"/>
  <c r="AI18" i="5" s="1"/>
  <c r="AJ18" i="5" s="1"/>
  <c r="N73" i="5"/>
  <c r="AI17" i="5" s="1"/>
  <c r="AJ17" i="5" s="1"/>
  <c r="M73" i="5"/>
  <c r="AI16" i="5" s="1"/>
  <c r="AJ16" i="5" s="1"/>
  <c r="L73" i="5"/>
  <c r="AI15" i="5" s="1"/>
  <c r="AJ15" i="5" s="1"/>
  <c r="K73" i="5"/>
  <c r="AI14" i="5" s="1"/>
  <c r="AJ14" i="5" s="1"/>
  <c r="J73" i="5"/>
  <c r="AI13" i="5" s="1"/>
  <c r="AJ13" i="5" s="1"/>
  <c r="I73" i="5"/>
  <c r="AI12" i="5" s="1"/>
  <c r="AJ12" i="5" s="1"/>
  <c r="H73" i="5"/>
  <c r="AI11" i="5" s="1"/>
  <c r="G73" i="5"/>
  <c r="AI10" i="5" s="1"/>
  <c r="F73" i="5"/>
  <c r="AI9" i="5" s="1"/>
  <c r="AE72" i="5"/>
  <c r="AF72" i="5" s="1"/>
  <c r="AE71" i="5"/>
  <c r="AF71" i="5" s="1"/>
  <c r="AE70" i="5"/>
  <c r="AF70" i="5" s="1"/>
  <c r="AE69" i="5"/>
  <c r="AF69" i="5" s="1"/>
  <c r="AE68" i="5"/>
  <c r="AF68" i="5" s="1"/>
  <c r="AE67" i="5"/>
  <c r="AF67" i="5" s="1"/>
  <c r="AE66" i="5"/>
  <c r="AF66" i="5" s="1"/>
  <c r="AE65" i="5"/>
  <c r="AF65" i="5" s="1"/>
  <c r="AE64" i="5"/>
  <c r="AF64" i="5" s="1"/>
  <c r="AE63" i="5"/>
  <c r="AF63" i="5" s="1"/>
  <c r="AE62" i="5"/>
  <c r="AF62" i="5" s="1"/>
  <c r="AE61" i="5"/>
  <c r="AF61" i="5" s="1"/>
  <c r="AE60" i="5"/>
  <c r="AF60" i="5" s="1"/>
  <c r="AE59" i="5"/>
  <c r="AF59" i="5" s="1"/>
  <c r="AE58" i="5"/>
  <c r="AF58" i="5" s="1"/>
  <c r="AE57" i="5"/>
  <c r="AF57" i="5" s="1"/>
  <c r="AE56" i="5"/>
  <c r="AF56" i="5" s="1"/>
  <c r="AE55" i="5"/>
  <c r="AF55" i="5" s="1"/>
  <c r="AE54" i="5"/>
  <c r="AF54" i="5" s="1"/>
  <c r="AE53" i="5"/>
  <c r="AF53" i="5" s="1"/>
  <c r="AE52" i="5"/>
  <c r="AF52" i="5" s="1"/>
  <c r="AE51" i="5"/>
  <c r="AF51" i="5" s="1"/>
  <c r="AE50" i="5"/>
  <c r="AF50" i="5" s="1"/>
  <c r="AE49" i="5"/>
  <c r="AF49" i="5" s="1"/>
  <c r="AE48" i="5"/>
  <c r="AF48" i="5" s="1"/>
  <c r="AE47" i="5"/>
  <c r="AF47" i="5" s="1"/>
  <c r="AE46" i="5"/>
  <c r="AF46" i="5" s="1"/>
  <c r="AE45" i="5"/>
  <c r="AF45" i="5" s="1"/>
  <c r="AE44" i="5"/>
  <c r="AF44" i="5" s="1"/>
  <c r="AE43" i="5"/>
  <c r="AF43" i="5" s="1"/>
  <c r="AE42" i="5"/>
  <c r="AF42" i="5" s="1"/>
  <c r="AE41" i="5"/>
  <c r="AF41" i="5" s="1"/>
  <c r="AE40" i="5"/>
  <c r="AF40" i="5" s="1"/>
  <c r="AE39" i="5"/>
  <c r="AF39" i="5" s="1"/>
  <c r="AE38" i="5"/>
  <c r="AF38" i="5" s="1"/>
  <c r="F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C16" i="5"/>
  <c r="AH15" i="5"/>
  <c r="AC15" i="5"/>
  <c r="AH14" i="5"/>
  <c r="AH13" i="5"/>
  <c r="AH12" i="5"/>
  <c r="AH11" i="5"/>
  <c r="AH10" i="5"/>
  <c r="AH9" i="5"/>
  <c r="K5" i="5"/>
  <c r="K3" i="5"/>
  <c r="AJ9" i="5" l="1"/>
  <c r="AJ11" i="5"/>
  <c r="AJ10" i="5"/>
  <c r="O15" i="5"/>
  <c r="O13" i="5"/>
  <c r="O12" i="5"/>
  <c r="O11" i="5"/>
  <c r="O10" i="5"/>
  <c r="O9" i="5"/>
  <c r="AE64" i="1"/>
  <c r="R7" i="5" l="1"/>
  <c r="O16" i="5"/>
  <c r="AD5" i="5" s="1"/>
  <c r="AH29" i="1" l="1"/>
  <c r="AH30" i="1"/>
  <c r="AH31" i="1"/>
  <c r="AH32" i="1"/>
  <c r="AH33" i="1"/>
  <c r="AD73" i="1" l="1"/>
  <c r="AI33" i="1" s="1"/>
  <c r="AJ33" i="1" s="1"/>
  <c r="AC73" i="1"/>
  <c r="AI32" i="1" s="1"/>
  <c r="AJ32" i="1" s="1"/>
  <c r="AB73" i="1"/>
  <c r="AI31" i="1" s="1"/>
  <c r="AJ31" i="1" s="1"/>
  <c r="AA73" i="1"/>
  <c r="AI30" i="1" s="1"/>
  <c r="AJ30" i="1" s="1"/>
  <c r="Z73" i="1"/>
  <c r="AI29" i="1" s="1"/>
  <c r="AJ29" i="1" s="1"/>
  <c r="Y73" i="1"/>
  <c r="AI28" i="1" s="1"/>
  <c r="F73" i="1"/>
  <c r="F34" i="1" l="1"/>
  <c r="AH10" i="1" l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9" i="1"/>
  <c r="AE39" i="1"/>
  <c r="AF39" i="1" s="1"/>
  <c r="AE40" i="1"/>
  <c r="AF40" i="1" s="1"/>
  <c r="AE41" i="1"/>
  <c r="AF41" i="1" s="1"/>
  <c r="AE44" i="1"/>
  <c r="AF44" i="1" s="1"/>
  <c r="AE45" i="1"/>
  <c r="AF45" i="1" s="1"/>
  <c r="AE46" i="1"/>
  <c r="AF46" i="1" s="1"/>
  <c r="AE47" i="1"/>
  <c r="AF47" i="1" s="1"/>
  <c r="AE48" i="1"/>
  <c r="AF48" i="1" s="1"/>
  <c r="AE49" i="1"/>
  <c r="AF49" i="1" s="1"/>
  <c r="AE50" i="1"/>
  <c r="AF50" i="1" s="1"/>
  <c r="AE51" i="1"/>
  <c r="AF51" i="1" s="1"/>
  <c r="AE52" i="1"/>
  <c r="AF52" i="1" s="1"/>
  <c r="AE53" i="1"/>
  <c r="AF53" i="1" s="1"/>
  <c r="AE54" i="1"/>
  <c r="AF54" i="1" s="1"/>
  <c r="AE55" i="1"/>
  <c r="AF55" i="1" s="1"/>
  <c r="AE56" i="1"/>
  <c r="AF56" i="1" s="1"/>
  <c r="AE57" i="1"/>
  <c r="AF57" i="1" s="1"/>
  <c r="AE58" i="1"/>
  <c r="AF58" i="1" s="1"/>
  <c r="AE59" i="1"/>
  <c r="AF59" i="1" s="1"/>
  <c r="AE60" i="1"/>
  <c r="AF60" i="1" s="1"/>
  <c r="AE61" i="1"/>
  <c r="AF61" i="1" s="1"/>
  <c r="AE62" i="1"/>
  <c r="AF62" i="1" s="1"/>
  <c r="AE63" i="1"/>
  <c r="AF63" i="1" s="1"/>
  <c r="AF64" i="1"/>
  <c r="AE65" i="1"/>
  <c r="AF65" i="1" s="1"/>
  <c r="AE66" i="1"/>
  <c r="AF66" i="1" s="1"/>
  <c r="AE67" i="1"/>
  <c r="AF67" i="1" s="1"/>
  <c r="AE68" i="1"/>
  <c r="AF68" i="1" s="1"/>
  <c r="AE69" i="1"/>
  <c r="AF69" i="1" s="1"/>
  <c r="AE70" i="1"/>
  <c r="AF70" i="1" s="1"/>
  <c r="AE71" i="1"/>
  <c r="AF71" i="1" s="1"/>
  <c r="AE72" i="1"/>
  <c r="AF72" i="1" s="1"/>
  <c r="AE38" i="1"/>
  <c r="D70" i="1"/>
  <c r="E70" i="1"/>
  <c r="D71" i="1"/>
  <c r="E71" i="1"/>
  <c r="D72" i="1"/>
  <c r="E72" i="1"/>
  <c r="AI9" i="1"/>
  <c r="G73" i="1"/>
  <c r="AI10" i="1" s="1"/>
  <c r="H73" i="1"/>
  <c r="AI11" i="1" s="1"/>
  <c r="I73" i="1"/>
  <c r="AI12" i="1" s="1"/>
  <c r="AJ12" i="1" s="1"/>
  <c r="J73" i="1"/>
  <c r="AI13" i="1" s="1"/>
  <c r="AJ13" i="1" s="1"/>
  <c r="K73" i="1"/>
  <c r="AI14" i="1" s="1"/>
  <c r="L73" i="1"/>
  <c r="AI15" i="1" s="1"/>
  <c r="AJ15" i="1" s="1"/>
  <c r="M73" i="1"/>
  <c r="AI16" i="1" s="1"/>
  <c r="AI17" i="1"/>
  <c r="AI18" i="1"/>
  <c r="AI19" i="1"/>
  <c r="AJ19" i="1" s="1"/>
  <c r="AI20" i="1"/>
  <c r="AJ20" i="1" s="1"/>
  <c r="AI21" i="1"/>
  <c r="AJ21" i="1" s="1"/>
  <c r="AI22" i="1"/>
  <c r="T73" i="1"/>
  <c r="AI23" i="1" s="1"/>
  <c r="AJ23" i="1" s="1"/>
  <c r="U73" i="1"/>
  <c r="AI24" i="1" s="1"/>
  <c r="AJ24" i="1" s="1"/>
  <c r="V73" i="1"/>
  <c r="AI25" i="1" s="1"/>
  <c r="AJ25" i="1" s="1"/>
  <c r="W73" i="1"/>
  <c r="AI26" i="1" s="1"/>
  <c r="X73" i="1"/>
  <c r="AI27" i="1" s="1"/>
  <c r="AJ27" i="1" s="1"/>
  <c r="AJ28" i="1"/>
  <c r="AF38" i="1" l="1"/>
  <c r="O15" i="1"/>
  <c r="AJ16" i="1"/>
  <c r="AJ17" i="1"/>
  <c r="AJ11" i="1"/>
  <c r="AJ9" i="1"/>
  <c r="AJ18" i="1"/>
  <c r="AJ14" i="1"/>
  <c r="AJ10" i="1"/>
  <c r="AJ26" i="1"/>
  <c r="AJ22" i="1"/>
  <c r="O11" i="1" l="1"/>
  <c r="O13" i="1"/>
  <c r="O10" i="1"/>
  <c r="O9" i="1"/>
  <c r="O12" i="1"/>
  <c r="O16" i="1" l="1"/>
  <c r="AD5" i="1" s="1"/>
</calcChain>
</file>

<file path=xl/sharedStrings.xml><?xml version="1.0" encoding="utf-8"?>
<sst xmlns="http://schemas.openxmlformats.org/spreadsheetml/2006/main" count="100" uniqueCount="62">
  <si>
    <t>ÖĞRENCİNİN</t>
  </si>
  <si>
    <t>SORULAR</t>
  </si>
  <si>
    <t>SONUÇ</t>
  </si>
  <si>
    <t>SIRA
NO</t>
  </si>
  <si>
    <t>OKUL
 NO</t>
  </si>
  <si>
    <t>ADI VE SOYADI</t>
  </si>
  <si>
    <t>PUAN</t>
  </si>
  <si>
    <t>SORULARA GÖRE BAŞARI (%)</t>
  </si>
  <si>
    <t>TOPLAM</t>
  </si>
  <si>
    <t>SINAV ANALİZİ</t>
  </si>
  <si>
    <t>Alınan puanların ortalaması</t>
  </si>
  <si>
    <t>SINAVIN DEĞERLENDİRİLMESİ</t>
  </si>
  <si>
    <t xml:space="preserve">Okul </t>
  </si>
  <si>
    <t xml:space="preserve">Öğretim Yılı </t>
  </si>
  <si>
    <t xml:space="preserve">Dönem </t>
  </si>
  <si>
    <t xml:space="preserve">Sınıf </t>
  </si>
  <si>
    <t>Puan</t>
  </si>
  <si>
    <t>GRAFİK ANALİZ</t>
  </si>
  <si>
    <t>Gökhan AKÇAYIR</t>
  </si>
  <si>
    <t>Yapılan sınavda sınıfın genel başarı yüzdesi</t>
  </si>
  <si>
    <t>olmuştur.</t>
  </si>
  <si>
    <t>Soruların ilgili olduğu konular</t>
  </si>
  <si>
    <t>SORU ANALİZİ VE SINAV BAŞARI DEĞERLENDİRMESİ</t>
  </si>
  <si>
    <t>Başarının düşük olduğu bu konular sınıfta ilan edildi. Sınav soruları  sınıfta çözüldü. Özellikle bu konular üzerinde ayrıntılı olarak açıklama yapıldı. Yapılan hatalar vurgulandı.</t>
  </si>
  <si>
    <t>: 1.Dönem</t>
  </si>
  <si>
    <t>www.geometriarsivi.com</t>
  </si>
  <si>
    <t>Ders</t>
  </si>
  <si>
    <t>Öğretmen</t>
  </si>
  <si>
    <t>Buraya dokunmayınız. Yazıcıda bu kısım çıkmaz.Formüller için gereklidir. Sakın Silmeyin…</t>
  </si>
  <si>
    <t>Sınav No</t>
  </si>
  <si>
    <r>
      <rPr>
        <b/>
        <sz val="10"/>
        <rFont val="Tahoma"/>
        <family val="2"/>
        <charset val="162"/>
      </rPr>
      <t>GEÇMEZ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</si>
  <si>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GEÇER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</si>
  <si>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ORTA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</si>
  <si>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İYİ</t>
    </r>
    <r>
      <rPr>
        <sz val="10"/>
        <rFont val="Tahoma"/>
        <family val="2"/>
        <charset val="162"/>
      </rPr>
      <t xml:space="preserve"> alan öğrenci sayısı</t>
    </r>
  </si>
  <si>
    <r>
      <rPr>
        <b/>
        <sz val="10"/>
        <rFont val="Tahoma"/>
        <family val="2"/>
        <charset val="162"/>
      </rPr>
      <t>PEKİYİ</t>
    </r>
    <r>
      <rPr>
        <sz val="10"/>
        <rFont val="Tahoma"/>
        <family val="2"/>
        <charset val="162"/>
      </rPr>
      <t xml:space="preserve"> alan öğrenci sayısı</t>
    </r>
  </si>
  <si>
    <t>Okul Müdürü</t>
  </si>
  <si>
    <t>Sınıfın Başarı Yüzdesi</t>
  </si>
  <si>
    <t>Aşağıda belirtilen konularda başarı oranı %50 nin altında kalmıştır.</t>
  </si>
  <si>
    <t>: 2.Sınav</t>
  </si>
  <si>
    <t>2.DÖNEM</t>
  </si>
  <si>
    <t>Soruların ilgili olduğu konular A</t>
  </si>
  <si>
    <t>Abdülkadir ÇINAR</t>
  </si>
  <si>
    <t>A.TEBLİĞ,DAVET,İHLAS,İLETİŞİM</t>
  </si>
  <si>
    <t>B.HİTABET ÇEŞİTLERİ,KAYNAK ESER,HATİP</t>
  </si>
  <si>
    <t>C.İMAM,CEMAAT,HUTBE HAZIRLANMASI</t>
  </si>
  <si>
    <t>BAHATTİN YAÇINYİĞİT</t>
  </si>
  <si>
    <t>TAYFUN GÜMÜŞTAŞ</t>
  </si>
  <si>
    <t>I.SINAV</t>
  </si>
  <si>
    <t>Türk Dili ve Edebiyatı Öğretmeni</t>
  </si>
  <si>
    <t>TÜRK DİLİ VE EDEBİYATI ÖĞRETMENİ</t>
  </si>
  <si>
    <t>11/A</t>
  </si>
  <si>
    <t>TÜRK DİLİ VE EDEBİYATI</t>
  </si>
  <si>
    <t>ROMAN</t>
  </si>
  <si>
    <t>MAKALE</t>
  </si>
  <si>
    <t>TÜM KONULARDAN</t>
  </si>
  <si>
    <t>AHMET HAMDİ TANPINAR</t>
  </si>
  <si>
    <t>YAZAR-ESER (ROMAN)</t>
  </si>
  <si>
    <t>ANLATIM BOZUKLUKLARI</t>
  </si>
  <si>
    <t>2023/2024</t>
  </si>
  <si>
    <t>………………………</t>
  </si>
  <si>
    <t>Edremit Türk Telekom Fen Lisesi</t>
  </si>
  <si>
    <t>Tayfun GÜMÜŞTAŞ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</si>
</sst>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%0"/>
    <numFmt numFmtId="165" formatCode="dd/mm/yyyy;@"/>
  </numFmts>
  <fonts count="16" x14ac:knownFonts="1">
    <font>
      <sz val="10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u/>
      <sz val="10"/>
      <color theme="10"/>
      <name val="Arial Tur"/>
      <charset val="162"/>
    </font>
    <font>
      <sz val="10"/>
      <color rgb="FFFF0000"/>
      <name val="Arial Tur"/>
      <charset val="162"/>
    </font>
    <font>
      <sz val="11"/>
      <color rgb="FFC00000"/>
      <name val="Arial Tur"/>
      <charset val="162"/>
    </font>
    <font>
      <sz val="9"/>
      <name val="Tahoma"/>
      <family val="2"/>
      <charset val="162"/>
    </font>
    <font>
      <b/>
      <sz val="11"/>
      <name val="Tahoma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8"/>
      <color indexed="8"/>
      <name val="Arial"/>
      <family val="2"/>
      <charset val="162"/>
    </font>
    <font>
      <sz val="8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1" fillId="0" borderId="0" xfId="0" applyFont="1" applyFill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7" fillId="0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1" fontId="0" fillId="3" borderId="0" xfId="0" applyNumberFormat="1" applyFont="1" applyFill="1" applyAlignment="1">
      <alignment horizontal="left"/>
    </xf>
    <xf numFmtId="1" fontId="0" fillId="3" borderId="0" xfId="0" applyNumberFormat="1" applyFill="1"/>
    <xf numFmtId="0" fontId="0" fillId="3" borderId="0" xfId="0" applyFont="1" applyFill="1" applyAlignment="1">
      <alignment horizontal="left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8" xfId="0" applyFont="1" applyFill="1" applyBorder="1" applyAlignment="1" applyProtection="1">
      <alignment vertical="top"/>
    </xf>
    <xf numFmtId="0" fontId="1" fillId="0" borderId="9" xfId="0" applyFont="1" applyFill="1" applyBorder="1" applyAlignment="1" applyProtection="1">
      <alignment vertical="top"/>
    </xf>
    <xf numFmtId="0" fontId="1" fillId="0" borderId="10" xfId="0" applyFont="1" applyFill="1" applyBorder="1" applyAlignment="1" applyProtection="1">
      <alignment vertical="top"/>
    </xf>
    <xf numFmtId="0" fontId="1" fillId="0" borderId="11" xfId="0" applyFont="1" applyFill="1" applyBorder="1" applyAlignment="1" applyProtection="1">
      <alignment vertical="top"/>
    </xf>
    <xf numFmtId="0" fontId="1" fillId="0" borderId="15" xfId="0" applyFont="1" applyFill="1" applyBorder="1" applyAlignment="1" applyProtection="1">
      <alignment horizontal="center" vertical="center" shrinkToFit="1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</xf>
    <xf numFmtId="165" fontId="0" fillId="0" borderId="0" xfId="0" applyNumberFormat="1" applyFill="1" applyAlignment="1" applyProtection="1"/>
    <xf numFmtId="0" fontId="0" fillId="0" borderId="0" xfId="0" applyFill="1" applyAlignment="1"/>
    <xf numFmtId="0" fontId="0" fillId="0" borderId="0" xfId="0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8" xfId="0" applyFont="1" applyFill="1" applyBorder="1" applyAlignment="1" applyProtection="1">
      <alignment vertical="top" wrapText="1" readingOrder="1"/>
    </xf>
    <xf numFmtId="0" fontId="4" fillId="0" borderId="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1" fontId="1" fillId="0" borderId="28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 indent="1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wrapText="1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29" xfId="0" applyNumberFormat="1" applyFont="1" applyFill="1" applyBorder="1" applyAlignment="1" applyProtection="1">
      <alignment horizontal="center" vertical="center" shrinkToFit="1"/>
      <protection locked="0"/>
    </xf>
    <xf numFmtId="1" fontId="15" fillId="5" borderId="18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left" vertical="top" wrapText="1" shrinkToFit="1" readingOrder="1"/>
    </xf>
    <xf numFmtId="0" fontId="13" fillId="0" borderId="0" xfId="0" applyFont="1" applyFill="1" applyBorder="1" applyAlignment="1" applyProtection="1">
      <alignment horizontal="left" vertical="top" wrapText="1" shrinkToFit="1" readingOrder="1"/>
    </xf>
    <xf numFmtId="0" fontId="13" fillId="0" borderId="8" xfId="0" applyFont="1" applyFill="1" applyBorder="1" applyAlignment="1" applyProtection="1">
      <alignment horizontal="left" vertical="top" wrapText="1" shrinkToFit="1" readingOrder="1"/>
    </xf>
    <xf numFmtId="0" fontId="4" fillId="4" borderId="7" xfId="0" applyFont="1" applyFill="1" applyBorder="1" applyAlignment="1" applyProtection="1">
      <alignment horizontal="left" vertical="top" wrapText="1" indent="1" shrinkToFit="1" readingOrder="1"/>
      <protection locked="0"/>
    </xf>
    <xf numFmtId="0" fontId="4" fillId="4" borderId="0" xfId="0" applyFont="1" applyFill="1" applyBorder="1" applyAlignment="1" applyProtection="1">
      <alignment horizontal="left" vertical="top" wrapText="1" indent="1" shrinkToFit="1" readingOrder="1"/>
      <protection locked="0"/>
    </xf>
    <xf numFmtId="0" fontId="4" fillId="4" borderId="8" xfId="0" applyFont="1" applyFill="1" applyBorder="1" applyAlignment="1" applyProtection="1">
      <alignment horizontal="left" vertical="top" wrapText="1" indent="1" shrinkToFit="1" readingOrder="1"/>
      <protection locked="0"/>
    </xf>
    <xf numFmtId="0" fontId="0" fillId="3" borderId="0" xfId="0" applyFill="1" applyAlignment="1">
      <alignment horizontal="center"/>
    </xf>
    <xf numFmtId="0" fontId="6" fillId="3" borderId="0" xfId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 shrinkToFit="1"/>
    </xf>
    <xf numFmtId="0" fontId="3" fillId="4" borderId="1" xfId="0" applyFont="1" applyFill="1" applyBorder="1" applyAlignment="1" applyProtection="1">
      <alignment horizontal="left" vertical="center" indent="1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</xf>
    <xf numFmtId="0" fontId="11" fillId="0" borderId="10" xfId="0" applyFont="1" applyFill="1" applyBorder="1" applyAlignment="1" applyProtection="1">
      <alignment horizontal="left" vertical="center" shrinkToFit="1"/>
    </xf>
    <xf numFmtId="0" fontId="11" fillId="0" borderId="10" xfId="0" applyFont="1" applyFill="1" applyBorder="1" applyAlignment="1" applyProtection="1">
      <alignment horizontal="right" vertical="center" shrinkToFit="1"/>
    </xf>
    <xf numFmtId="0" fontId="11" fillId="0" borderId="5" xfId="0" applyFont="1" applyFill="1" applyBorder="1" applyAlignment="1" applyProtection="1">
      <alignment horizontal="right" vertical="center" shrinkToFit="1"/>
    </xf>
    <xf numFmtId="0" fontId="11" fillId="0" borderId="4" xfId="0" applyFont="1" applyFill="1" applyBorder="1" applyAlignment="1" applyProtection="1">
      <alignment horizontal="left" vertical="center" shrinkToFit="1"/>
    </xf>
    <xf numFmtId="0" fontId="11" fillId="0" borderId="5" xfId="0" applyFont="1" applyFill="1" applyBorder="1" applyAlignment="1" applyProtection="1">
      <alignment horizontal="left" vertical="center" shrinkToFi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 shrinkToFit="1"/>
    </xf>
    <xf numFmtId="164" fontId="1" fillId="0" borderId="5" xfId="0" applyNumberFormat="1" applyFont="1" applyFill="1" applyBorder="1" applyAlignment="1" applyProtection="1">
      <alignment horizontal="center" vertical="top" shrinkToFit="1" readingOrder="1"/>
    </xf>
    <xf numFmtId="0" fontId="3" fillId="0" borderId="15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left" vertical="center" indent="1"/>
    </xf>
    <xf numFmtId="1" fontId="1" fillId="0" borderId="30" xfId="0" applyNumberFormat="1" applyFont="1" applyFill="1" applyBorder="1" applyAlignment="1" applyProtection="1">
      <alignment horizontal="center" vertical="center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top" wrapText="1" readingOrder="1"/>
    </xf>
    <xf numFmtId="0" fontId="4" fillId="0" borderId="5" xfId="0" applyFont="1" applyFill="1" applyBorder="1" applyAlignment="1" applyProtection="1">
      <alignment horizontal="center" vertical="top" wrapText="1" readingOrder="1"/>
    </xf>
    <xf numFmtId="0" fontId="11" fillId="0" borderId="7" xfId="0" applyFont="1" applyFill="1" applyBorder="1" applyAlignment="1" applyProtection="1">
      <alignment horizontal="left" vertical="center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6" xfId="0" applyFont="1" applyFill="1" applyBorder="1" applyAlignment="1" applyProtection="1">
      <alignment horizontal="left" vertical="center" shrinkToFit="1"/>
    </xf>
    <xf numFmtId="0" fontId="12" fillId="0" borderId="8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top" wrapText="1" indent="1" readingOrder="1"/>
    </xf>
    <xf numFmtId="0" fontId="4" fillId="0" borderId="0" xfId="0" applyFont="1" applyFill="1" applyBorder="1" applyAlignment="1" applyProtection="1">
      <alignment horizontal="left" vertical="top" wrapText="1" indent="1" readingOrder="1"/>
    </xf>
    <xf numFmtId="0" fontId="4" fillId="0" borderId="8" xfId="0" applyFont="1" applyFill="1" applyBorder="1" applyAlignment="1" applyProtection="1">
      <alignment horizontal="left" vertical="top" wrapText="1" indent="1" readingOrder="1"/>
    </xf>
    <xf numFmtId="0" fontId="12" fillId="0" borderId="10" xfId="0" applyFont="1" applyFill="1" applyBorder="1" applyAlignment="1" applyProtection="1">
      <alignment horizontal="left" vertical="center" shrinkToFit="1"/>
    </xf>
    <xf numFmtId="0" fontId="12" fillId="0" borderId="11" xfId="0" applyFont="1" applyFill="1" applyBorder="1" applyAlignment="1" applyProtection="1">
      <alignment horizontal="left" vertical="center" shrinkToFit="1"/>
    </xf>
    <xf numFmtId="165" fontId="0" fillId="0" borderId="0" xfId="0" applyNumberFormat="1" applyFill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 vertical="center" textRotation="90"/>
    </xf>
    <xf numFmtId="0" fontId="11" fillId="2" borderId="1" xfId="0" applyFont="1" applyFill="1" applyBorder="1" applyAlignment="1" applyProtection="1">
      <alignment horizontal="center" vertical="center" textRotation="90"/>
    </xf>
    <xf numFmtId="0" fontId="11" fillId="2" borderId="6" xfId="0" applyFont="1" applyFill="1" applyBorder="1" applyAlignment="1" applyProtection="1">
      <alignment horizontal="center" vertical="center" textRotation="90"/>
    </xf>
    <xf numFmtId="0" fontId="11" fillId="2" borderId="26" xfId="0" applyFont="1" applyFill="1" applyBorder="1" applyAlignment="1" applyProtection="1">
      <alignment horizontal="center" vertical="center" textRotation="90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2" fontId="1" fillId="0" borderId="30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164" fontId="1" fillId="0" borderId="38" xfId="0" applyNumberFormat="1" applyFont="1" applyFill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 shrinkToFit="1"/>
    </xf>
    <xf numFmtId="0" fontId="1" fillId="0" borderId="23" xfId="0" applyFont="1" applyFill="1" applyBorder="1" applyAlignment="1" applyProtection="1">
      <alignment horizontal="center" vertical="center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left" vertical="center" indent="1"/>
    </xf>
    <xf numFmtId="0" fontId="9" fillId="0" borderId="18" xfId="0" applyFont="1" applyFill="1" applyBorder="1" applyAlignment="1" applyProtection="1">
      <alignment horizontal="left" vertical="center" inden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top"/>
    </xf>
    <xf numFmtId="0" fontId="3" fillId="4" borderId="30" xfId="0" applyFont="1" applyFill="1" applyBorder="1" applyAlignment="1" applyProtection="1">
      <alignment horizontal="left" vertical="center" indent="1" shrinkToFit="1"/>
      <protection locked="0"/>
    </xf>
    <xf numFmtId="0" fontId="3" fillId="4" borderId="31" xfId="0" applyFont="1" applyFill="1" applyBorder="1" applyAlignment="1" applyProtection="1">
      <alignment horizontal="left" vertical="center" indent="1" shrinkToFit="1"/>
      <protection locked="0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16" xfId="0" applyNumberFormat="1" applyFont="1" applyFill="1" applyBorder="1" applyAlignment="1" applyProtection="1">
      <alignment horizontal="center" vertical="center"/>
    </xf>
    <xf numFmtId="164" fontId="1" fillId="0" borderId="18" xfId="0" applyNumberFormat="1" applyFont="1" applyFill="1" applyBorder="1" applyAlignment="1" applyProtection="1">
      <alignment horizontal="center" vertical="center"/>
    </xf>
    <xf numFmtId="164" fontId="1" fillId="0" borderId="19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8"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  <color rgb="FFFF0000"/>
      </font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EAEAEA"/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ANALİZ!$F$73:$AD$73</c:f>
              <c:numCache>
                <c:formatCode>0</c:formatCode>
                <c:ptCount val="25"/>
                <c:pt idx="0">
                  <c:v>95</c:v>
                </c:pt>
                <c:pt idx="1">
                  <c:v>84.666666666666657</c:v>
                </c:pt>
                <c:pt idx="2">
                  <c:v>70.666666666666657</c:v>
                </c:pt>
                <c:pt idx="3">
                  <c:v>93.333333333333329</c:v>
                </c:pt>
                <c:pt idx="4">
                  <c:v>85</c:v>
                </c:pt>
                <c:pt idx="5">
                  <c:v>100</c:v>
                </c:pt>
                <c:pt idx="6">
                  <c:v>76</c:v>
                </c:pt>
                <c:pt idx="7">
                  <c:v>82.666666666666671</c:v>
                </c:pt>
                <c:pt idx="8">
                  <c:v>28</c:v>
                </c:pt>
                <c:pt idx="9">
                  <c:v>26.666666666666664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F-4D79-99AE-723E7F56E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3558016"/>
        <c:axId val="43559552"/>
      </c:barChart>
      <c:catAx>
        <c:axId val="435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5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9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55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6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ANALİZ!$H$9:$H$13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ANALİZ!$O$9:$O$13</c:f>
              <c:numCache>
                <c:formatCode>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3-4E48-9DB3-8C1A70387D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3331968"/>
        <c:axId val="4332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ANALİZ!$I$9:$I$13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7A3-4E48-9DB3-8C1A70387D5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A3-4E48-9DB3-8C1A70387D5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7A3-4E48-9DB3-8C1A70387D5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A3-4E48-9DB3-8C1A70387D54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7A3-4E48-9DB3-8C1A70387D54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7A3-4E48-9DB3-8C1A70387D54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ANALİZ!$P$9:$P$13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A3-4E48-9DB3-8C1A70387D54}"/>
                  </c:ext>
                </c:extLst>
              </c15:ser>
            </c15:filteredBarSeries>
          </c:ext>
        </c:extLst>
      </c:barChart>
      <c:valAx>
        <c:axId val="433260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43331968"/>
        <c:crosses val="autoZero"/>
        <c:crossBetween val="between"/>
      </c:valAx>
      <c:catAx>
        <c:axId val="4333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32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sng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r-TR" sz="900" b="1" u="sng">
                <a:solidFill>
                  <a:schemeClr val="tx1"/>
                </a:solidFill>
              </a:rPr>
              <a:t>SorularA</a:t>
            </a:r>
            <a:r>
              <a:rPr lang="tr-TR" sz="900" b="1" u="sng" baseline="0">
                <a:solidFill>
                  <a:schemeClr val="tx1"/>
                </a:solidFill>
              </a:rPr>
              <a:t> GÖRE BAŞARI</a:t>
            </a:r>
            <a:r>
              <a:rPr lang="tr-TR" sz="900" b="1" u="sng">
                <a:solidFill>
                  <a:schemeClr val="tx1"/>
                </a:solidFill>
              </a:rPr>
              <a:t> Yüzdesi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'1.Dön-2.Sınav'!$F$73:$AD$73</c:f>
              <c:numCache>
                <c:formatCode>0</c:formatCode>
                <c:ptCount val="25"/>
                <c:pt idx="0">
                  <c:v>20</c:v>
                </c:pt>
                <c:pt idx="1">
                  <c:v>13.445378151260504</c:v>
                </c:pt>
                <c:pt idx="2">
                  <c:v>11.764705882352942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8-4787-AE77-BFE933D7C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3950080"/>
        <c:axId val="43951616"/>
      </c:barChart>
      <c:catAx>
        <c:axId val="439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95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1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9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6"/>
          <c:order val="6"/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'1.Dön-2.Sınav'!$H$9:$H$13</c:f>
              <c:strCache>
                <c:ptCount val="5"/>
                <c:pt idx="0">
                  <c:v>GEÇMEZ alan öğrenci sayısı</c:v>
                </c:pt>
                <c:pt idx="1">
                  <c:v>GEÇER alan öğrenci sayısı</c:v>
                </c:pt>
                <c:pt idx="2">
                  <c:v>ORTA alan öğrenci sayısı</c:v>
                </c:pt>
                <c:pt idx="3">
                  <c:v>İYİ alan öğrenci sayısı</c:v>
                </c:pt>
                <c:pt idx="4">
                  <c:v>PEKİYİ alan öğrenci sayısı</c:v>
                </c:pt>
              </c:strCache>
            </c:strRef>
          </c:cat>
          <c:val>
            <c:numRef>
              <c:f>'1.Dön-2.Sınav'!$O$9:$O$13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3-4176-8065-E9056231A9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203008"/>
        <c:axId val="44201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'1.Dön-2.Sınav'!$I$9:$I$13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0D3-4176-8065-E9056231A94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'1.Dön-2.Sınav'!$J$9:$J$13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0D3-4176-8065-E9056231A94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dk1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'1.Dön-2.Sınav'!$K$9:$K$13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D3-4176-8065-E9056231A94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dk1">
                      <a:tint val="9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'1.Dön-2.Sınav'!$L$9:$L$13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D3-4176-8065-E9056231A945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dk1">
                      <a:tint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D3-4176-8065-E9056231A945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dk1">
                      <a:tint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'1.Dön-2.Sınav'!$N$9:$N$13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D3-4176-8065-E9056231A945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'1.Dön-2.Sınav'!$H$9:$H$13</c15:sqref>
                        </c15:formulaRef>
                      </c:ext>
                    </c:extLst>
                    <c:strCache>
                      <c:ptCount val="5"/>
                      <c:pt idx="0">
                        <c:v>GEÇMEZ alan öğrenci sayısı</c:v>
                      </c:pt>
                      <c:pt idx="1">
                        <c:v>GEÇER alan öğrenci sayısı</c:v>
                      </c:pt>
                      <c:pt idx="2">
                        <c:v>ORTA alan öğrenci sayısı</c:v>
                      </c:pt>
                      <c:pt idx="3">
                        <c:v>İYİ alan öğrenci sayısı</c:v>
                      </c:pt>
                      <c:pt idx="4">
                        <c:v>PEKİYİ alan öğrenci sayısı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'1.Dön-2.Sınav'!$P$9:$P$13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D3-4176-8065-E9056231A945}"/>
                  </c:ext>
                </c:extLst>
              </c15:ser>
            </c15:filteredBarSeries>
          </c:ext>
        </c:extLst>
      </c:barChart>
      <c:valAx>
        <c:axId val="442014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44203008"/>
        <c:crosses val="autoZero"/>
        <c:crossBetween val="between"/>
      </c:valAx>
      <c:catAx>
        <c:axId val="44203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4201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1149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85726</xdr:colOff>
      <xdr:row>18</xdr:row>
      <xdr:rowOff>9526</xdr:rowOff>
    </xdr:from>
    <xdr:to>
      <xdr:col>31</xdr:col>
      <xdr:colOff>495301</xdr:colOff>
      <xdr:row>27</xdr:row>
      <xdr:rowOff>104776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28</xdr:row>
      <xdr:rowOff>0</xdr:rowOff>
    </xdr:from>
    <xdr:to>
      <xdr:col>31</xdr:col>
      <xdr:colOff>495300</xdr:colOff>
      <xdr:row>33</xdr:row>
      <xdr:rowOff>133350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metriarsiv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eometriarsi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78"/>
  <sheetViews>
    <sheetView tabSelected="1" workbookViewId="0">
      <selection activeCell="F18" sqref="F18"/>
    </sheetView>
  </sheetViews>
  <sheetFormatPr defaultColWidth="9.109375" defaultRowHeight="13.2" x14ac:dyDescent="0.25"/>
  <cols>
    <col min="1" max="1" width="2.88671875" style="2" customWidth="1"/>
    <col min="2" max="2" width="2.6640625" style="2" customWidth="1"/>
    <col min="3" max="3" width="5.5546875" style="2" customWidth="1"/>
    <col min="4" max="4" width="6.6640625" style="2" customWidth="1"/>
    <col min="5" max="5" width="26.44140625" style="2" customWidth="1"/>
    <col min="6" max="6" width="4.5546875" style="2" customWidth="1"/>
    <col min="7" max="30" width="3.6640625" style="2" customWidth="1"/>
    <col min="31" max="31" width="5.5546875" style="2" customWidth="1"/>
    <col min="32" max="32" width="10.33203125" style="2" customWidth="1"/>
    <col min="33" max="33" width="8.44140625" style="2" customWidth="1"/>
    <col min="34" max="34" width="23.44140625" style="8" customWidth="1"/>
    <col min="35" max="35" width="9.109375" style="9"/>
    <col min="36" max="36" width="25" style="9" customWidth="1"/>
    <col min="37" max="16384" width="9.109375" style="2"/>
  </cols>
  <sheetData>
    <row r="1" spans="2:36" ht="9" customHeight="1" x14ac:dyDescent="0.25"/>
    <row r="2" spans="2:36" ht="30" customHeight="1" thickBot="1" x14ac:dyDescent="0.3">
      <c r="B2" s="1"/>
      <c r="C2" s="62" t="s">
        <v>22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7"/>
      <c r="AH2" s="60" t="s">
        <v>18</v>
      </c>
      <c r="AI2" s="60"/>
      <c r="AJ2" s="60"/>
    </row>
    <row r="3" spans="2:36" ht="15" customHeight="1" x14ac:dyDescent="0.25">
      <c r="B3" s="14"/>
      <c r="C3" s="69" t="s">
        <v>12</v>
      </c>
      <c r="D3" s="70"/>
      <c r="E3" s="77" t="s">
        <v>60</v>
      </c>
      <c r="F3" s="77"/>
      <c r="G3" s="68" t="s">
        <v>15</v>
      </c>
      <c r="H3" s="68"/>
      <c r="I3" s="68"/>
      <c r="J3" s="68"/>
      <c r="K3" s="77" t="s">
        <v>50</v>
      </c>
      <c r="L3" s="77"/>
      <c r="M3" s="77"/>
      <c r="N3" s="77"/>
      <c r="O3" s="77"/>
      <c r="P3" s="95"/>
      <c r="Q3" s="15"/>
      <c r="R3" s="71" t="s">
        <v>11</v>
      </c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/>
      <c r="AG3" s="7"/>
      <c r="AH3" s="61" t="s">
        <v>25</v>
      </c>
      <c r="AI3" s="60"/>
      <c r="AJ3" s="60"/>
    </row>
    <row r="4" spans="2:36" ht="15" customHeight="1" thickBot="1" x14ac:dyDescent="0.3">
      <c r="B4" s="14"/>
      <c r="C4" s="92" t="s">
        <v>13</v>
      </c>
      <c r="D4" s="93"/>
      <c r="E4" s="94" t="s">
        <v>58</v>
      </c>
      <c r="F4" s="94"/>
      <c r="G4" s="63" t="s">
        <v>29</v>
      </c>
      <c r="H4" s="63"/>
      <c r="I4" s="63"/>
      <c r="J4" s="63"/>
      <c r="K4" s="94" t="s">
        <v>47</v>
      </c>
      <c r="L4" s="94"/>
      <c r="M4" s="94"/>
      <c r="N4" s="94"/>
      <c r="O4" s="94"/>
      <c r="P4" s="96"/>
      <c r="Q4" s="3"/>
      <c r="R4" s="74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2:36" ht="15" customHeight="1" x14ac:dyDescent="0.25">
      <c r="B5" s="14"/>
      <c r="C5" s="92" t="s">
        <v>14</v>
      </c>
      <c r="D5" s="93"/>
      <c r="E5" s="94" t="s">
        <v>39</v>
      </c>
      <c r="F5" s="94"/>
      <c r="G5" s="63" t="s">
        <v>26</v>
      </c>
      <c r="H5" s="63"/>
      <c r="I5" s="63"/>
      <c r="J5" s="63"/>
      <c r="K5" s="94" t="s">
        <v>51</v>
      </c>
      <c r="L5" s="94"/>
      <c r="M5" s="94"/>
      <c r="N5" s="94"/>
      <c r="O5" s="94"/>
      <c r="P5" s="96"/>
      <c r="Q5" s="15"/>
      <c r="R5" s="90" t="s">
        <v>19</v>
      </c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78">
        <f>O16</f>
        <v>1</v>
      </c>
      <c r="AE5" s="78"/>
      <c r="AF5" s="37" t="s">
        <v>20</v>
      </c>
      <c r="AH5" s="53" t="s">
        <v>28</v>
      </c>
      <c r="AI5" s="53"/>
      <c r="AJ5" s="53"/>
    </row>
    <row r="6" spans="2:36" ht="15" customHeight="1" thickBot="1" x14ac:dyDescent="0.3">
      <c r="B6" s="14"/>
      <c r="C6" s="65" t="s">
        <v>27</v>
      </c>
      <c r="D6" s="66"/>
      <c r="E6" s="100" t="s">
        <v>61</v>
      </c>
      <c r="F6" s="100"/>
      <c r="G6" s="67"/>
      <c r="H6" s="67"/>
      <c r="I6" s="67"/>
      <c r="J6" s="67"/>
      <c r="K6" s="100"/>
      <c r="L6" s="100"/>
      <c r="M6" s="100"/>
      <c r="N6" s="100"/>
      <c r="O6" s="100"/>
      <c r="P6" s="101"/>
      <c r="Q6" s="15"/>
      <c r="R6" s="97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9"/>
      <c r="AH6" s="53"/>
      <c r="AI6" s="53"/>
      <c r="AJ6" s="53"/>
    </row>
    <row r="7" spans="2:36" ht="13.5" customHeight="1" thickBot="1" x14ac:dyDescent="0.3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54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6"/>
      <c r="AH7" s="53"/>
      <c r="AI7" s="53"/>
      <c r="AJ7" s="53"/>
    </row>
    <row r="8" spans="2:36" ht="21" customHeight="1" x14ac:dyDescent="0.25">
      <c r="B8" s="1"/>
      <c r="C8" s="107" t="s">
        <v>21</v>
      </c>
      <c r="D8" s="108"/>
      <c r="E8" s="108"/>
      <c r="F8" s="18" t="s">
        <v>16</v>
      </c>
      <c r="G8" s="3"/>
      <c r="H8" s="118" t="s">
        <v>9</v>
      </c>
      <c r="I8" s="119"/>
      <c r="J8" s="119"/>
      <c r="K8" s="119"/>
      <c r="L8" s="119"/>
      <c r="M8" s="119"/>
      <c r="N8" s="119"/>
      <c r="O8" s="119"/>
      <c r="P8" s="120"/>
      <c r="Q8" s="16"/>
      <c r="R8" s="54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6"/>
    </row>
    <row r="9" spans="2:36" ht="20.100000000000001" customHeight="1" x14ac:dyDescent="0.25">
      <c r="B9" s="1"/>
      <c r="C9" s="28">
        <v>1</v>
      </c>
      <c r="D9" s="64" t="s">
        <v>52</v>
      </c>
      <c r="E9" s="64"/>
      <c r="F9" s="29">
        <v>8</v>
      </c>
      <c r="G9" s="3"/>
      <c r="H9" s="79" t="s">
        <v>30</v>
      </c>
      <c r="I9" s="80"/>
      <c r="J9" s="80"/>
      <c r="K9" s="80"/>
      <c r="L9" s="80"/>
      <c r="M9" s="80"/>
      <c r="N9" s="80"/>
      <c r="O9" s="81">
        <f>COUNTIF(AF38:AF72,"GEÇMEZ")</f>
        <v>0</v>
      </c>
      <c r="P9" s="82"/>
      <c r="Q9" s="16"/>
      <c r="R9" s="54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6"/>
      <c r="AH9" s="10" t="str">
        <f t="shared" ref="AH9:AH33" si="0">IF(D9=0,"",D9)</f>
        <v>ROMAN</v>
      </c>
      <c r="AI9" s="11">
        <f>F73</f>
        <v>95</v>
      </c>
      <c r="AJ9" s="9" t="str">
        <f>IF(AI9&lt;50,"    * "&amp;AH9,"")</f>
        <v/>
      </c>
    </row>
    <row r="10" spans="2:36" ht="20.100000000000001" customHeight="1" x14ac:dyDescent="0.25">
      <c r="B10" s="1"/>
      <c r="C10" s="28">
        <v>2</v>
      </c>
      <c r="D10" s="64" t="s">
        <v>52</v>
      </c>
      <c r="E10" s="64"/>
      <c r="F10" s="29">
        <v>10</v>
      </c>
      <c r="G10" s="3"/>
      <c r="H10" s="79" t="s">
        <v>31</v>
      </c>
      <c r="I10" s="80"/>
      <c r="J10" s="80"/>
      <c r="K10" s="80"/>
      <c r="L10" s="80"/>
      <c r="M10" s="80"/>
      <c r="N10" s="80"/>
      <c r="O10" s="81">
        <f>COUNTIF(AF38:AF72,"GEÇER")</f>
        <v>2</v>
      </c>
      <c r="P10" s="82"/>
      <c r="Q10" s="16"/>
      <c r="R10" s="54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6"/>
      <c r="AH10" s="10" t="str">
        <f t="shared" si="0"/>
        <v>ROMAN</v>
      </c>
      <c r="AI10" s="11">
        <f>G73</f>
        <v>84.666666666666657</v>
      </c>
      <c r="AJ10" s="9" t="str">
        <f t="shared" ref="AJ10:AJ27" si="1">IF(AI10&lt;50,"    * "&amp;AH10,"")</f>
        <v/>
      </c>
    </row>
    <row r="11" spans="2:36" ht="20.100000000000001" customHeight="1" x14ac:dyDescent="0.25">
      <c r="B11" s="1"/>
      <c r="C11" s="28">
        <v>3</v>
      </c>
      <c r="D11" s="64" t="s">
        <v>53</v>
      </c>
      <c r="E11" s="64"/>
      <c r="F11" s="29">
        <v>10</v>
      </c>
      <c r="G11" s="3"/>
      <c r="H11" s="79" t="s">
        <v>32</v>
      </c>
      <c r="I11" s="80"/>
      <c r="J11" s="80"/>
      <c r="K11" s="80"/>
      <c r="L11" s="80"/>
      <c r="M11" s="80"/>
      <c r="N11" s="80"/>
      <c r="O11" s="81">
        <f>COUNTIF(AF38:AF72,"ORTA")</f>
        <v>0</v>
      </c>
      <c r="P11" s="82"/>
      <c r="Q11" s="16"/>
      <c r="R11" s="57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  <c r="AH11" s="10" t="str">
        <f t="shared" si="0"/>
        <v>MAKALE</v>
      </c>
      <c r="AI11" s="11">
        <f>H73</f>
        <v>70.666666666666657</v>
      </c>
      <c r="AJ11" s="9" t="str">
        <f t="shared" si="1"/>
        <v/>
      </c>
    </row>
    <row r="12" spans="2:36" ht="20.100000000000001" customHeight="1" x14ac:dyDescent="0.25">
      <c r="B12" s="1"/>
      <c r="C12" s="28">
        <v>4</v>
      </c>
      <c r="D12" s="64" t="s">
        <v>52</v>
      </c>
      <c r="E12" s="64"/>
      <c r="F12" s="29">
        <v>8</v>
      </c>
      <c r="G12" s="3"/>
      <c r="H12" s="79" t="s">
        <v>33</v>
      </c>
      <c r="I12" s="80"/>
      <c r="J12" s="80"/>
      <c r="K12" s="80"/>
      <c r="L12" s="80"/>
      <c r="M12" s="80"/>
      <c r="N12" s="80"/>
      <c r="O12" s="81">
        <f>COUNTIF(AF38:AF72,"İYİ")</f>
        <v>12</v>
      </c>
      <c r="P12" s="82"/>
      <c r="Q12" s="16"/>
      <c r="R12" s="57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H12" s="10" t="str">
        <f t="shared" si="0"/>
        <v>ROMAN</v>
      </c>
      <c r="AI12" s="11">
        <f>I73</f>
        <v>93.333333333333329</v>
      </c>
      <c r="AJ12" s="9" t="str">
        <f t="shared" si="1"/>
        <v/>
      </c>
    </row>
    <row r="13" spans="2:36" ht="20.100000000000001" customHeight="1" x14ac:dyDescent="0.25">
      <c r="B13" s="1"/>
      <c r="C13" s="28">
        <v>5</v>
      </c>
      <c r="D13" s="64" t="s">
        <v>52</v>
      </c>
      <c r="E13" s="64"/>
      <c r="F13" s="29">
        <v>4</v>
      </c>
      <c r="G13" s="3"/>
      <c r="H13" s="79" t="s">
        <v>34</v>
      </c>
      <c r="I13" s="80"/>
      <c r="J13" s="80"/>
      <c r="K13" s="80"/>
      <c r="L13" s="80"/>
      <c r="M13" s="80"/>
      <c r="N13" s="80"/>
      <c r="O13" s="81">
        <f>COUNTIF(AF38:AF72,"PEKİYİ")</f>
        <v>1</v>
      </c>
      <c r="P13" s="82"/>
      <c r="Q13" s="16"/>
      <c r="R13" s="57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H13" s="10" t="str">
        <f t="shared" si="0"/>
        <v>ROMAN</v>
      </c>
      <c r="AI13" s="11">
        <f>J73</f>
        <v>85</v>
      </c>
      <c r="AJ13" s="9" t="str">
        <f t="shared" si="1"/>
        <v/>
      </c>
    </row>
    <row r="14" spans="2:36" ht="20.100000000000001" customHeight="1" x14ac:dyDescent="0.25">
      <c r="B14" s="1"/>
      <c r="C14" s="28">
        <v>6</v>
      </c>
      <c r="D14" s="64" t="s">
        <v>54</v>
      </c>
      <c r="E14" s="64"/>
      <c r="F14" s="29">
        <v>10</v>
      </c>
      <c r="G14" s="3"/>
      <c r="H14" s="83"/>
      <c r="I14" s="84"/>
      <c r="J14" s="84"/>
      <c r="K14" s="84"/>
      <c r="L14" s="84"/>
      <c r="M14" s="84"/>
      <c r="N14" s="84"/>
      <c r="O14" s="84"/>
      <c r="P14" s="85"/>
      <c r="Q14" s="16"/>
      <c r="R14" s="57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  <c r="AH14" s="10" t="str">
        <f t="shared" si="0"/>
        <v>TÜM KONULARDAN</v>
      </c>
      <c r="AI14" s="11">
        <f>K73</f>
        <v>100</v>
      </c>
      <c r="AJ14" s="9" t="str">
        <f t="shared" si="1"/>
        <v/>
      </c>
    </row>
    <row r="15" spans="2:36" ht="17.25" customHeight="1" x14ac:dyDescent="0.25">
      <c r="B15" s="1"/>
      <c r="C15" s="28">
        <v>7</v>
      </c>
      <c r="D15" s="64" t="s">
        <v>55</v>
      </c>
      <c r="E15" s="64"/>
      <c r="F15" s="29">
        <v>10</v>
      </c>
      <c r="G15" s="3"/>
      <c r="H15" s="79" t="s">
        <v>10</v>
      </c>
      <c r="I15" s="80"/>
      <c r="J15" s="80"/>
      <c r="K15" s="80"/>
      <c r="L15" s="80"/>
      <c r="M15" s="80"/>
      <c r="N15" s="80"/>
      <c r="O15" s="109">
        <f>IF(COUNT(AE38:AE72)=0," ",SUM(AE38:AE72)/COUNT(AE38:AE72))</f>
        <v>73.599999999999994</v>
      </c>
      <c r="P15" s="110"/>
      <c r="Q15" s="17"/>
      <c r="R15" s="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122" t="s">
        <v>59</v>
      </c>
      <c r="AD15" s="122"/>
      <c r="AE15" s="122"/>
      <c r="AF15" s="123"/>
      <c r="AH15" s="10" t="str">
        <f t="shared" si="0"/>
        <v>AHMET HAMDİ TANPINAR</v>
      </c>
      <c r="AI15" s="11">
        <f>L73</f>
        <v>76</v>
      </c>
      <c r="AJ15" s="9" t="str">
        <f t="shared" si="1"/>
        <v/>
      </c>
    </row>
    <row r="16" spans="2:36" ht="20.100000000000001" customHeight="1" thickBot="1" x14ac:dyDescent="0.3">
      <c r="B16" s="1"/>
      <c r="C16" s="28">
        <v>8</v>
      </c>
      <c r="D16" s="64" t="s">
        <v>56</v>
      </c>
      <c r="E16" s="64"/>
      <c r="F16" s="29">
        <v>20</v>
      </c>
      <c r="G16" s="3"/>
      <c r="H16" s="116" t="s">
        <v>36</v>
      </c>
      <c r="I16" s="117"/>
      <c r="J16" s="117"/>
      <c r="K16" s="117"/>
      <c r="L16" s="117"/>
      <c r="M16" s="117"/>
      <c r="N16" s="117"/>
      <c r="O16" s="111">
        <f>SUM(O10:O13)/SUM(O9:O14)</f>
        <v>1</v>
      </c>
      <c r="P16" s="112"/>
      <c r="Q16" s="16"/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24" t="s">
        <v>48</v>
      </c>
      <c r="AD16" s="124"/>
      <c r="AE16" s="124"/>
      <c r="AF16" s="125"/>
      <c r="AH16" s="10" t="str">
        <f t="shared" si="0"/>
        <v>YAZAR-ESER (ROMAN)</v>
      </c>
      <c r="AI16" s="11">
        <f>M73</f>
        <v>82.666666666666671</v>
      </c>
      <c r="AJ16" s="9" t="str">
        <f t="shared" si="1"/>
        <v/>
      </c>
    </row>
    <row r="17" spans="2:36" ht="20.100000000000001" customHeight="1" thickBot="1" x14ac:dyDescent="0.3">
      <c r="B17" s="1"/>
      <c r="C17" s="28">
        <v>9</v>
      </c>
      <c r="D17" s="64" t="s">
        <v>57</v>
      </c>
      <c r="E17" s="64"/>
      <c r="F17" s="29">
        <v>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0" t="str">
        <f t="shared" si="0"/>
        <v>ANLATIM BOZUKLUKLARI</v>
      </c>
      <c r="AI17" s="11">
        <f>N73</f>
        <v>28</v>
      </c>
      <c r="AJ17" s="9" t="str">
        <f t="shared" si="1"/>
        <v xml:space="preserve">    * ANLATIM BOZUKLUKLARI</v>
      </c>
    </row>
    <row r="18" spans="2:36" ht="20.100000000000001" customHeight="1" x14ac:dyDescent="0.25">
      <c r="B18" s="1"/>
      <c r="C18" s="28">
        <v>10</v>
      </c>
      <c r="D18" s="64" t="s">
        <v>57</v>
      </c>
      <c r="E18" s="64"/>
      <c r="F18" s="29">
        <v>10</v>
      </c>
      <c r="G18" s="15"/>
      <c r="H18" s="127" t="s">
        <v>17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9"/>
      <c r="AH18" s="10" t="str">
        <f t="shared" si="0"/>
        <v>ANLATIM BOZUKLUKLARI</v>
      </c>
      <c r="AI18" s="11">
        <f>O73</f>
        <v>26.666666666666664</v>
      </c>
      <c r="AJ18" s="9" t="str">
        <f t="shared" si="1"/>
        <v xml:space="preserve">    * ANLATIM BOZUKLUKLARI</v>
      </c>
    </row>
    <row r="19" spans="2:36" ht="20.100000000000001" customHeight="1" x14ac:dyDescent="0.25">
      <c r="B19" s="1"/>
      <c r="C19" s="28">
        <v>11</v>
      </c>
      <c r="D19" s="64"/>
      <c r="E19" s="64"/>
      <c r="F19" s="29"/>
      <c r="G19" s="15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  <c r="AH19" s="10" t="str">
        <f t="shared" si="0"/>
        <v/>
      </c>
      <c r="AI19" s="11" t="str">
        <f>P73</f>
        <v xml:space="preserve"> </v>
      </c>
      <c r="AJ19" s="9" t="str">
        <f t="shared" si="1"/>
        <v/>
      </c>
    </row>
    <row r="20" spans="2:36" ht="20.100000000000001" customHeight="1" x14ac:dyDescent="0.25">
      <c r="B20" s="1"/>
      <c r="C20" s="28">
        <v>12</v>
      </c>
      <c r="D20" s="64"/>
      <c r="E20" s="64"/>
      <c r="F20" s="29"/>
      <c r="G20" s="15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4"/>
      <c r="AH20" s="10" t="str">
        <f t="shared" si="0"/>
        <v/>
      </c>
      <c r="AI20" s="11" t="str">
        <f>Q73</f>
        <v xml:space="preserve"> </v>
      </c>
      <c r="AJ20" s="9" t="str">
        <f t="shared" si="1"/>
        <v/>
      </c>
    </row>
    <row r="21" spans="2:36" ht="20.100000000000001" customHeight="1" x14ac:dyDescent="0.25">
      <c r="B21" s="1"/>
      <c r="C21" s="28">
        <v>13</v>
      </c>
      <c r="D21" s="64"/>
      <c r="E21" s="64"/>
      <c r="F21" s="29"/>
      <c r="G21" s="15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4"/>
      <c r="AH21" s="10" t="str">
        <f t="shared" si="0"/>
        <v/>
      </c>
      <c r="AI21" s="11" t="str">
        <f>R73</f>
        <v xml:space="preserve"> </v>
      </c>
      <c r="AJ21" s="9" t="str">
        <f t="shared" si="1"/>
        <v/>
      </c>
    </row>
    <row r="22" spans="2:36" ht="20.100000000000001" customHeight="1" x14ac:dyDescent="0.25">
      <c r="B22" s="1"/>
      <c r="C22" s="28">
        <v>14</v>
      </c>
      <c r="D22" s="64"/>
      <c r="E22" s="64"/>
      <c r="F22" s="29"/>
      <c r="G22" s="15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  <c r="AH22" s="10" t="str">
        <f t="shared" si="0"/>
        <v/>
      </c>
      <c r="AI22" s="11" t="str">
        <f>S73</f>
        <v xml:space="preserve"> </v>
      </c>
      <c r="AJ22" s="9" t="str">
        <f t="shared" si="1"/>
        <v/>
      </c>
    </row>
    <row r="23" spans="2:36" ht="20.100000000000001" customHeight="1" x14ac:dyDescent="0.25">
      <c r="B23" s="1"/>
      <c r="C23" s="28">
        <v>15</v>
      </c>
      <c r="D23" s="64"/>
      <c r="E23" s="64"/>
      <c r="F23" s="29"/>
      <c r="G23" s="15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4"/>
      <c r="AH23" s="10" t="str">
        <f t="shared" si="0"/>
        <v/>
      </c>
      <c r="AI23" s="11" t="str">
        <f>T73</f>
        <v xml:space="preserve"> </v>
      </c>
      <c r="AJ23" s="9" t="str">
        <f t="shared" si="1"/>
        <v/>
      </c>
    </row>
    <row r="24" spans="2:36" ht="20.100000000000001" customHeight="1" x14ac:dyDescent="0.25">
      <c r="B24" s="1"/>
      <c r="C24" s="28">
        <v>16</v>
      </c>
      <c r="D24" s="64"/>
      <c r="E24" s="64"/>
      <c r="F24" s="29"/>
      <c r="G24" s="15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4"/>
      <c r="AH24" s="10" t="str">
        <f t="shared" si="0"/>
        <v/>
      </c>
      <c r="AI24" s="11" t="str">
        <f>U73</f>
        <v xml:space="preserve"> </v>
      </c>
      <c r="AJ24" s="9" t="str">
        <f t="shared" si="1"/>
        <v/>
      </c>
    </row>
    <row r="25" spans="2:36" ht="20.100000000000001" customHeight="1" x14ac:dyDescent="0.25">
      <c r="B25" s="1"/>
      <c r="C25" s="28">
        <v>17</v>
      </c>
      <c r="D25" s="64"/>
      <c r="E25" s="64"/>
      <c r="F25" s="29"/>
      <c r="G25" s="1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  <c r="AH25" s="10" t="str">
        <f t="shared" si="0"/>
        <v/>
      </c>
      <c r="AI25" s="11" t="str">
        <f>V73</f>
        <v xml:space="preserve"> </v>
      </c>
      <c r="AJ25" s="9" t="str">
        <f t="shared" si="1"/>
        <v/>
      </c>
    </row>
    <row r="26" spans="2:36" ht="20.100000000000001" customHeight="1" x14ac:dyDescent="0.25">
      <c r="B26" s="1"/>
      <c r="C26" s="28">
        <v>18</v>
      </c>
      <c r="D26" s="64"/>
      <c r="E26" s="64"/>
      <c r="F26" s="29"/>
      <c r="G26" s="15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4"/>
      <c r="AH26" s="10" t="str">
        <f t="shared" si="0"/>
        <v/>
      </c>
      <c r="AI26" s="11" t="str">
        <f>W73</f>
        <v xml:space="preserve"> </v>
      </c>
      <c r="AJ26" s="9" t="str">
        <f t="shared" si="1"/>
        <v/>
      </c>
    </row>
    <row r="27" spans="2:36" ht="20.100000000000001" customHeight="1" x14ac:dyDescent="0.25">
      <c r="B27" s="1"/>
      <c r="C27" s="28">
        <v>19</v>
      </c>
      <c r="D27" s="64"/>
      <c r="E27" s="64"/>
      <c r="F27" s="29"/>
      <c r="G27" s="15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H27" s="10" t="str">
        <f t="shared" si="0"/>
        <v/>
      </c>
      <c r="AI27" s="11" t="str">
        <f>X73</f>
        <v xml:space="preserve"> </v>
      </c>
      <c r="AJ27" s="9" t="str">
        <f t="shared" si="1"/>
        <v/>
      </c>
    </row>
    <row r="28" spans="2:36" ht="20.100000000000001" customHeight="1" x14ac:dyDescent="0.25">
      <c r="B28" s="1"/>
      <c r="C28" s="28">
        <v>20</v>
      </c>
      <c r="D28" s="64"/>
      <c r="E28" s="64"/>
      <c r="F28" s="29"/>
      <c r="G28" s="15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H28" s="10" t="str">
        <f t="shared" si="0"/>
        <v/>
      </c>
      <c r="AI28" s="11" t="str">
        <f>Y73</f>
        <v xml:space="preserve"> </v>
      </c>
      <c r="AJ28" s="9" t="str">
        <f>IF(AI28&lt;50,"    * "&amp;AH28,"")</f>
        <v/>
      </c>
    </row>
    <row r="29" spans="2:36" ht="20.100000000000001" customHeight="1" x14ac:dyDescent="0.25">
      <c r="B29" s="1"/>
      <c r="C29" s="28">
        <v>21</v>
      </c>
      <c r="D29" s="64"/>
      <c r="E29" s="64"/>
      <c r="F29" s="29"/>
      <c r="G29" s="15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4"/>
      <c r="AH29" s="10" t="str">
        <f t="shared" si="0"/>
        <v/>
      </c>
      <c r="AI29" s="11" t="str">
        <f>Z73</f>
        <v xml:space="preserve"> </v>
      </c>
      <c r="AJ29" s="9" t="str">
        <f t="shared" ref="AJ29:AJ33" si="2">IF(AI29&lt;50,"    * "&amp;AH29,"")</f>
        <v/>
      </c>
    </row>
    <row r="30" spans="2:36" ht="20.100000000000001" customHeight="1" x14ac:dyDescent="0.25">
      <c r="B30" s="1"/>
      <c r="C30" s="28">
        <v>22</v>
      </c>
      <c r="D30" s="64"/>
      <c r="E30" s="64"/>
      <c r="F30" s="29"/>
      <c r="G30" s="15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4"/>
      <c r="AH30" s="10" t="str">
        <f t="shared" si="0"/>
        <v/>
      </c>
      <c r="AI30" s="11" t="str">
        <f>AA73</f>
        <v xml:space="preserve"> </v>
      </c>
      <c r="AJ30" s="9" t="str">
        <f t="shared" si="2"/>
        <v/>
      </c>
    </row>
    <row r="31" spans="2:36" ht="20.100000000000001" customHeight="1" x14ac:dyDescent="0.25">
      <c r="B31" s="1"/>
      <c r="C31" s="28">
        <v>23</v>
      </c>
      <c r="D31" s="64"/>
      <c r="E31" s="64"/>
      <c r="F31" s="29"/>
      <c r="G31" s="15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4"/>
      <c r="AH31" s="10" t="str">
        <f t="shared" si="0"/>
        <v/>
      </c>
      <c r="AI31" s="11" t="str">
        <f>AB73</f>
        <v xml:space="preserve"> </v>
      </c>
      <c r="AJ31" s="9" t="str">
        <f t="shared" si="2"/>
        <v/>
      </c>
    </row>
    <row r="32" spans="2:36" ht="20.100000000000001" customHeight="1" x14ac:dyDescent="0.25">
      <c r="B32" s="1"/>
      <c r="C32" s="28">
        <v>24</v>
      </c>
      <c r="D32" s="64"/>
      <c r="E32" s="64"/>
      <c r="F32" s="29"/>
      <c r="G32" s="15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4"/>
      <c r="AH32" s="10" t="str">
        <f t="shared" si="0"/>
        <v/>
      </c>
      <c r="AI32" s="11" t="str">
        <f>AC73</f>
        <v xml:space="preserve"> </v>
      </c>
      <c r="AJ32" s="9" t="str">
        <f t="shared" si="2"/>
        <v/>
      </c>
    </row>
    <row r="33" spans="2:36" ht="20.100000000000001" customHeight="1" x14ac:dyDescent="0.25">
      <c r="B33" s="1"/>
      <c r="C33" s="28">
        <v>25</v>
      </c>
      <c r="D33" s="64"/>
      <c r="E33" s="64"/>
      <c r="F33" s="29"/>
      <c r="G33" s="15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4"/>
      <c r="AH33" s="10" t="str">
        <f t="shared" si="0"/>
        <v/>
      </c>
      <c r="AI33" s="11" t="str">
        <f>AD73</f>
        <v xml:space="preserve"> </v>
      </c>
      <c r="AJ33" s="9" t="str">
        <f t="shared" si="2"/>
        <v/>
      </c>
    </row>
    <row r="34" spans="2:36" ht="20.100000000000001" customHeight="1" thickBot="1" x14ac:dyDescent="0.3">
      <c r="B34" s="1"/>
      <c r="C34" s="113" t="s">
        <v>8</v>
      </c>
      <c r="D34" s="114"/>
      <c r="E34" s="115"/>
      <c r="F34" s="30">
        <f>SUM(F9:F33)</f>
        <v>100</v>
      </c>
      <c r="G34" s="15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H34" s="10"/>
      <c r="AI34" s="11"/>
    </row>
    <row r="35" spans="2:36" ht="27" customHeight="1" thickBot="1" x14ac:dyDescent="0.3">
      <c r="B35" s="1"/>
      <c r="C35" s="3"/>
      <c r="D35" s="3"/>
      <c r="E35" s="3"/>
      <c r="F35" s="3"/>
      <c r="G35" s="3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0"/>
      <c r="AI35" s="11"/>
    </row>
    <row r="36" spans="2:36" ht="24.9" customHeight="1" x14ac:dyDescent="0.25">
      <c r="B36" s="1"/>
      <c r="C36" s="88" t="s">
        <v>0</v>
      </c>
      <c r="D36" s="89"/>
      <c r="E36" s="89"/>
      <c r="F36" s="89" t="s">
        <v>1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103" t="s">
        <v>6</v>
      </c>
      <c r="AF36" s="105" t="s">
        <v>2</v>
      </c>
      <c r="AH36" s="10"/>
      <c r="AI36" s="11"/>
    </row>
    <row r="37" spans="2:36" ht="24.9" customHeight="1" x14ac:dyDescent="0.25">
      <c r="B37" s="1"/>
      <c r="C37" s="20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04"/>
      <c r="AF37" s="106"/>
      <c r="AH37" s="10"/>
      <c r="AI37" s="11"/>
    </row>
    <row r="38" spans="2:36" ht="15" customHeight="1" x14ac:dyDescent="0.25">
      <c r="B38" s="1"/>
      <c r="C38" s="21">
        <v>1</v>
      </c>
      <c r="D38" s="36"/>
      <c r="E38" s="36"/>
      <c r="F38" s="50">
        <v>7</v>
      </c>
      <c r="G38" s="50">
        <v>10</v>
      </c>
      <c r="H38" s="50">
        <v>6</v>
      </c>
      <c r="I38" s="50">
        <v>8</v>
      </c>
      <c r="J38" s="50">
        <v>4</v>
      </c>
      <c r="K38" s="50">
        <v>10</v>
      </c>
      <c r="L38" s="50">
        <v>2</v>
      </c>
      <c r="M38" s="50">
        <v>16</v>
      </c>
      <c r="N38" s="50">
        <v>5</v>
      </c>
      <c r="O38" s="50">
        <v>10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4">
        <f t="shared" ref="AE38:AE72" si="3">IF(COUNTBLANK(F38:AD38)=COLUMNS(F38:AD38)," ",IF(SUM(F38:AD38)=0,0,SUM(F38:AD38)))</f>
        <v>78</v>
      </c>
      <c r="AF38" s="35" t="str">
        <f>IF(AE38=" "," ",IF(AE38&gt;=85,"PEKİYİ",IF(AE38&gt;=70,"İYİ",IF(AE38&gt;=60,"ORTA",IF(AE38&gt;=50,"GEÇER",IF(AE38&lt;50,"GEÇMEZ"))))))</f>
        <v>İYİ</v>
      </c>
      <c r="AH38" s="10"/>
      <c r="AI38" s="11"/>
    </row>
    <row r="39" spans="2:36" ht="15" customHeight="1" x14ac:dyDescent="0.25">
      <c r="B39" s="1"/>
      <c r="C39" s="21">
        <v>2</v>
      </c>
      <c r="D39" s="36"/>
      <c r="E39" s="36"/>
      <c r="F39" s="50">
        <v>8</v>
      </c>
      <c r="G39" s="50">
        <v>10</v>
      </c>
      <c r="H39" s="50">
        <v>7</v>
      </c>
      <c r="I39" s="50">
        <v>8</v>
      </c>
      <c r="J39" s="50">
        <v>4</v>
      </c>
      <c r="K39" s="50">
        <v>10</v>
      </c>
      <c r="L39" s="50">
        <v>10</v>
      </c>
      <c r="M39" s="50">
        <v>20</v>
      </c>
      <c r="N39" s="50">
        <v>0</v>
      </c>
      <c r="O39" s="50">
        <v>0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4">
        <f t="shared" si="3"/>
        <v>77</v>
      </c>
      <c r="AF39" s="35" t="str">
        <f t="shared" ref="AF39:AF72" si="4">IF(AE39=" "," ",IF(AE39&gt;=85,"PEKİYİ",IF(AE39&gt;=70,"İYİ",IF(AE39&gt;=60,"ORTA",IF(AE39&gt;=50,"GEÇER",IF(AE39&lt;50,"GEÇMEZ",0))))))</f>
        <v>İYİ</v>
      </c>
      <c r="AH39" s="10"/>
      <c r="AI39" s="11"/>
    </row>
    <row r="40" spans="2:36" ht="15" customHeight="1" x14ac:dyDescent="0.25">
      <c r="B40" s="1"/>
      <c r="C40" s="21">
        <v>3</v>
      </c>
      <c r="D40" s="36"/>
      <c r="E40" s="36"/>
      <c r="F40" s="51">
        <v>8</v>
      </c>
      <c r="G40" s="50">
        <v>10</v>
      </c>
      <c r="H40" s="51">
        <v>8</v>
      </c>
      <c r="I40" s="51">
        <v>8</v>
      </c>
      <c r="J40" s="51">
        <v>4</v>
      </c>
      <c r="K40" s="51">
        <v>10</v>
      </c>
      <c r="L40" s="51">
        <v>10</v>
      </c>
      <c r="M40" s="51">
        <v>18</v>
      </c>
      <c r="N40" s="51">
        <v>5</v>
      </c>
      <c r="O40" s="50">
        <v>0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4">
        <f t="shared" si="3"/>
        <v>81</v>
      </c>
      <c r="AF40" s="35" t="str">
        <f t="shared" si="4"/>
        <v>İYİ</v>
      </c>
      <c r="AH40" s="10"/>
      <c r="AI40" s="11"/>
    </row>
    <row r="41" spans="2:36" ht="15" customHeight="1" x14ac:dyDescent="0.25">
      <c r="B41" s="1"/>
      <c r="C41" s="21">
        <v>4</v>
      </c>
      <c r="D41" s="36"/>
      <c r="E41" s="36"/>
      <c r="F41" s="51">
        <v>8</v>
      </c>
      <c r="G41" s="50">
        <v>10</v>
      </c>
      <c r="H41" s="51">
        <v>6</v>
      </c>
      <c r="I41" s="51">
        <v>8</v>
      </c>
      <c r="J41" s="51">
        <v>3</v>
      </c>
      <c r="K41" s="51">
        <v>10</v>
      </c>
      <c r="L41" s="51">
        <v>9</v>
      </c>
      <c r="M41" s="51">
        <v>16</v>
      </c>
      <c r="N41" s="51">
        <v>0</v>
      </c>
      <c r="O41" s="50">
        <v>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4">
        <f t="shared" si="3"/>
        <v>70</v>
      </c>
      <c r="AF41" s="35" t="str">
        <f t="shared" si="4"/>
        <v>İYİ</v>
      </c>
      <c r="AH41" s="10"/>
      <c r="AI41" s="11"/>
    </row>
    <row r="42" spans="2:36" ht="15" customHeight="1" x14ac:dyDescent="0.25">
      <c r="B42" s="1"/>
      <c r="C42" s="21">
        <v>5</v>
      </c>
      <c r="D42" s="36"/>
      <c r="E42" s="36"/>
      <c r="F42" s="51">
        <v>8</v>
      </c>
      <c r="G42" s="50">
        <v>8</v>
      </c>
      <c r="H42" s="51">
        <v>6</v>
      </c>
      <c r="I42" s="51">
        <v>4</v>
      </c>
      <c r="J42" s="51">
        <v>4</v>
      </c>
      <c r="K42" s="51">
        <v>10</v>
      </c>
      <c r="L42" s="51">
        <v>9</v>
      </c>
      <c r="M42" s="51">
        <v>18</v>
      </c>
      <c r="N42" s="51">
        <v>0</v>
      </c>
      <c r="O42" s="50">
        <v>10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4">
        <f t="shared" si="3"/>
        <v>77</v>
      </c>
      <c r="AF42" s="35" t="str">
        <f t="shared" si="4"/>
        <v>İYİ</v>
      </c>
      <c r="AH42" s="12"/>
    </row>
    <row r="43" spans="2:36" ht="15" customHeight="1" x14ac:dyDescent="0.25">
      <c r="B43" s="1"/>
      <c r="C43" s="21">
        <v>6</v>
      </c>
      <c r="D43" s="36"/>
      <c r="E43" s="36"/>
      <c r="F43" s="51">
        <v>8</v>
      </c>
      <c r="G43" s="50">
        <v>8</v>
      </c>
      <c r="H43" s="51">
        <v>7</v>
      </c>
      <c r="I43" s="51">
        <v>8</v>
      </c>
      <c r="J43" s="51">
        <v>4</v>
      </c>
      <c r="K43" s="51">
        <v>10</v>
      </c>
      <c r="L43" s="51">
        <v>9</v>
      </c>
      <c r="M43" s="51">
        <v>14</v>
      </c>
      <c r="N43" s="51">
        <v>0</v>
      </c>
      <c r="O43" s="50">
        <v>10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4">
        <f t="shared" si="3"/>
        <v>78</v>
      </c>
      <c r="AF43" s="35" t="str">
        <f t="shared" si="4"/>
        <v>İYİ</v>
      </c>
      <c r="AH43" s="12"/>
    </row>
    <row r="44" spans="2:36" ht="15" customHeight="1" x14ac:dyDescent="0.25">
      <c r="B44" s="1"/>
      <c r="C44" s="21">
        <v>7</v>
      </c>
      <c r="D44" s="36"/>
      <c r="E44" s="36"/>
      <c r="F44" s="51">
        <v>8</v>
      </c>
      <c r="G44" s="50">
        <v>10</v>
      </c>
      <c r="H44" s="51">
        <v>8</v>
      </c>
      <c r="I44" s="51">
        <v>8</v>
      </c>
      <c r="J44" s="51">
        <v>4</v>
      </c>
      <c r="K44" s="51">
        <v>10</v>
      </c>
      <c r="L44" s="51">
        <v>6</v>
      </c>
      <c r="M44" s="51">
        <v>18</v>
      </c>
      <c r="N44" s="51">
        <v>0</v>
      </c>
      <c r="O44" s="50">
        <v>0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4">
        <f t="shared" si="3"/>
        <v>72</v>
      </c>
      <c r="AF44" s="35" t="str">
        <f t="shared" si="4"/>
        <v>İYİ</v>
      </c>
      <c r="AH44" s="12"/>
    </row>
    <row r="45" spans="2:36" ht="15" customHeight="1" x14ac:dyDescent="0.25">
      <c r="B45" s="1"/>
      <c r="C45" s="21">
        <v>8</v>
      </c>
      <c r="D45" s="36"/>
      <c r="E45" s="36"/>
      <c r="F45" s="51">
        <v>4</v>
      </c>
      <c r="G45" s="50">
        <v>10</v>
      </c>
      <c r="H45" s="51">
        <v>5</v>
      </c>
      <c r="I45" s="51">
        <v>8</v>
      </c>
      <c r="J45" s="51">
        <v>3</v>
      </c>
      <c r="K45" s="51">
        <v>10</v>
      </c>
      <c r="L45" s="51">
        <v>6</v>
      </c>
      <c r="M45" s="51">
        <v>4</v>
      </c>
      <c r="N45" s="51">
        <v>0</v>
      </c>
      <c r="O45" s="50">
        <v>0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4">
        <f t="shared" si="3"/>
        <v>50</v>
      </c>
      <c r="AF45" s="35" t="str">
        <f t="shared" si="4"/>
        <v>GEÇER</v>
      </c>
      <c r="AH45" s="12"/>
    </row>
    <row r="46" spans="2:36" ht="15" customHeight="1" x14ac:dyDescent="0.25">
      <c r="B46" s="1"/>
      <c r="C46" s="21">
        <v>9</v>
      </c>
      <c r="D46" s="36"/>
      <c r="E46" s="36"/>
      <c r="F46" s="51">
        <v>8</v>
      </c>
      <c r="G46" s="50">
        <v>10</v>
      </c>
      <c r="H46" s="51">
        <v>10</v>
      </c>
      <c r="I46" s="51">
        <v>8</v>
      </c>
      <c r="J46" s="51">
        <v>1</v>
      </c>
      <c r="K46" s="51">
        <v>10</v>
      </c>
      <c r="L46" s="51">
        <v>10</v>
      </c>
      <c r="M46" s="51">
        <v>20</v>
      </c>
      <c r="N46" s="51">
        <v>0</v>
      </c>
      <c r="O46" s="50">
        <v>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34">
        <f t="shared" si="3"/>
        <v>77</v>
      </c>
      <c r="AF46" s="35" t="str">
        <f t="shared" si="4"/>
        <v>İYİ</v>
      </c>
      <c r="AH46" s="12"/>
    </row>
    <row r="47" spans="2:36" ht="15" customHeight="1" x14ac:dyDescent="0.25">
      <c r="B47" s="1"/>
      <c r="C47" s="21">
        <v>10</v>
      </c>
      <c r="D47" s="36"/>
      <c r="E47" s="36"/>
      <c r="F47" s="51">
        <v>8</v>
      </c>
      <c r="G47" s="50">
        <v>1</v>
      </c>
      <c r="H47" s="51">
        <v>6</v>
      </c>
      <c r="I47" s="51">
        <v>8</v>
      </c>
      <c r="J47" s="51">
        <v>4</v>
      </c>
      <c r="K47" s="51">
        <v>10</v>
      </c>
      <c r="L47" s="51">
        <v>10</v>
      </c>
      <c r="M47" s="51">
        <v>18</v>
      </c>
      <c r="N47" s="51">
        <v>5</v>
      </c>
      <c r="O47" s="50">
        <v>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34">
        <f t="shared" si="3"/>
        <v>70</v>
      </c>
      <c r="AF47" s="35" t="str">
        <f t="shared" si="4"/>
        <v>İYİ</v>
      </c>
      <c r="AH47" s="12"/>
    </row>
    <row r="48" spans="2:36" ht="15" customHeight="1" x14ac:dyDescent="0.25">
      <c r="B48" s="1"/>
      <c r="C48" s="21">
        <v>11</v>
      </c>
      <c r="D48" s="36"/>
      <c r="E48" s="36"/>
      <c r="F48" s="51">
        <v>8</v>
      </c>
      <c r="G48" s="51">
        <v>6</v>
      </c>
      <c r="H48" s="51">
        <v>7</v>
      </c>
      <c r="I48" s="51">
        <v>8</v>
      </c>
      <c r="J48" s="51">
        <v>2</v>
      </c>
      <c r="K48" s="51">
        <v>10</v>
      </c>
      <c r="L48" s="51">
        <v>7</v>
      </c>
      <c r="M48" s="51">
        <v>12</v>
      </c>
      <c r="N48" s="51">
        <v>10</v>
      </c>
      <c r="O48" s="50">
        <v>0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34">
        <f t="shared" si="3"/>
        <v>70</v>
      </c>
      <c r="AF48" s="35" t="str">
        <f t="shared" si="4"/>
        <v>İYİ</v>
      </c>
      <c r="AH48" s="12"/>
    </row>
    <row r="49" spans="2:34" ht="15" customHeight="1" x14ac:dyDescent="0.25">
      <c r="B49" s="1"/>
      <c r="C49" s="21">
        <v>12</v>
      </c>
      <c r="D49" s="36"/>
      <c r="E49" s="36"/>
      <c r="F49" s="51">
        <v>8</v>
      </c>
      <c r="G49" s="51">
        <v>10</v>
      </c>
      <c r="H49" s="51">
        <v>8</v>
      </c>
      <c r="I49" s="51">
        <v>8</v>
      </c>
      <c r="J49" s="51">
        <v>4</v>
      </c>
      <c r="K49" s="51">
        <v>10</v>
      </c>
      <c r="L49" s="51">
        <v>9</v>
      </c>
      <c r="M49" s="51">
        <v>20</v>
      </c>
      <c r="N49" s="51">
        <v>0</v>
      </c>
      <c r="O49" s="50">
        <v>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34">
        <f t="shared" si="3"/>
        <v>77</v>
      </c>
      <c r="AF49" s="35" t="str">
        <f t="shared" si="4"/>
        <v>İYİ</v>
      </c>
      <c r="AH49" s="12"/>
    </row>
    <row r="50" spans="2:34" ht="15" customHeight="1" x14ac:dyDescent="0.25">
      <c r="B50" s="1"/>
      <c r="C50" s="21">
        <v>13</v>
      </c>
      <c r="D50" s="36"/>
      <c r="E50" s="36"/>
      <c r="F50" s="51">
        <v>7</v>
      </c>
      <c r="G50" s="51">
        <v>8</v>
      </c>
      <c r="H50" s="51">
        <v>6</v>
      </c>
      <c r="I50" s="51">
        <v>4</v>
      </c>
      <c r="J50" s="51">
        <v>2</v>
      </c>
      <c r="K50" s="51">
        <v>10</v>
      </c>
      <c r="L50" s="51">
        <v>0</v>
      </c>
      <c r="M50" s="51">
        <v>16</v>
      </c>
      <c r="N50" s="51">
        <v>2</v>
      </c>
      <c r="O50" s="50"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34">
        <f t="shared" si="3"/>
        <v>55</v>
      </c>
      <c r="AF50" s="35" t="str">
        <f t="shared" si="4"/>
        <v>GEÇER</v>
      </c>
      <c r="AH50" s="12"/>
    </row>
    <row r="51" spans="2:34" ht="15" customHeight="1" x14ac:dyDescent="0.25">
      <c r="B51" s="1"/>
      <c r="C51" s="21">
        <v>14</v>
      </c>
      <c r="D51" s="36"/>
      <c r="E51" s="36"/>
      <c r="F51" s="51">
        <v>8</v>
      </c>
      <c r="G51" s="51">
        <v>6</v>
      </c>
      <c r="H51" s="51">
        <v>6</v>
      </c>
      <c r="I51" s="51">
        <v>8</v>
      </c>
      <c r="J51" s="51">
        <v>4</v>
      </c>
      <c r="K51" s="51">
        <v>10</v>
      </c>
      <c r="L51" s="51">
        <v>7</v>
      </c>
      <c r="M51" s="51">
        <v>18</v>
      </c>
      <c r="N51" s="51">
        <v>5</v>
      </c>
      <c r="O51" s="50"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34">
        <f t="shared" si="3"/>
        <v>72</v>
      </c>
      <c r="AF51" s="35" t="str">
        <f t="shared" si="4"/>
        <v>İYİ</v>
      </c>
      <c r="AH51" s="12"/>
    </row>
    <row r="52" spans="2:34" ht="15" customHeight="1" x14ac:dyDescent="0.25">
      <c r="B52" s="1"/>
      <c r="C52" s="21">
        <v>15</v>
      </c>
      <c r="D52" s="36"/>
      <c r="E52" s="36"/>
      <c r="F52" s="51">
        <v>8</v>
      </c>
      <c r="G52" s="51">
        <v>10</v>
      </c>
      <c r="H52" s="51">
        <v>10</v>
      </c>
      <c r="I52" s="51">
        <v>8</v>
      </c>
      <c r="J52" s="51">
        <v>4</v>
      </c>
      <c r="K52" s="51">
        <v>10</v>
      </c>
      <c r="L52" s="51">
        <v>10</v>
      </c>
      <c r="M52" s="51">
        <v>20</v>
      </c>
      <c r="N52" s="51">
        <v>10</v>
      </c>
      <c r="O52" s="50">
        <v>10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34">
        <f t="shared" si="3"/>
        <v>100</v>
      </c>
      <c r="AF52" s="35" t="str">
        <f t="shared" si="4"/>
        <v>PEKİYİ</v>
      </c>
      <c r="AH52" s="12"/>
    </row>
    <row r="53" spans="2:34" ht="15" customHeight="1" x14ac:dyDescent="0.25">
      <c r="B53" s="1"/>
      <c r="C53" s="21">
        <v>16</v>
      </c>
      <c r="D53" s="36"/>
      <c r="E53" s="36"/>
      <c r="F53" s="51"/>
      <c r="G53" s="51"/>
      <c r="H53" s="51"/>
      <c r="I53" s="51"/>
      <c r="J53" s="51"/>
      <c r="K53" s="51"/>
      <c r="L53" s="51"/>
      <c r="M53" s="51"/>
      <c r="N53" s="51"/>
      <c r="O53" s="50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34" t="str">
        <f t="shared" si="3"/>
        <v xml:space="preserve"> </v>
      </c>
      <c r="AF53" s="35" t="str">
        <f t="shared" si="4"/>
        <v xml:space="preserve"> </v>
      </c>
      <c r="AH53" s="12"/>
    </row>
    <row r="54" spans="2:34" ht="15" customHeight="1" x14ac:dyDescent="0.25">
      <c r="B54" s="1"/>
      <c r="C54" s="21">
        <v>17</v>
      </c>
      <c r="D54" s="36"/>
      <c r="E54" s="36"/>
      <c r="F54" s="51"/>
      <c r="G54" s="51"/>
      <c r="H54" s="51"/>
      <c r="I54" s="51"/>
      <c r="J54" s="51"/>
      <c r="K54" s="51"/>
      <c r="L54" s="51"/>
      <c r="M54" s="51"/>
      <c r="N54" s="51"/>
      <c r="O54" s="50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34" t="str">
        <f t="shared" si="3"/>
        <v xml:space="preserve"> </v>
      </c>
      <c r="AF54" s="35" t="str">
        <f t="shared" si="4"/>
        <v xml:space="preserve"> </v>
      </c>
      <c r="AH54" s="12"/>
    </row>
    <row r="55" spans="2:34" ht="15" customHeight="1" x14ac:dyDescent="0.25">
      <c r="B55" s="1"/>
      <c r="C55" s="21">
        <v>18</v>
      </c>
      <c r="D55" s="36"/>
      <c r="E55" s="36"/>
      <c r="F55" s="51"/>
      <c r="G55" s="51"/>
      <c r="H55" s="51"/>
      <c r="I55" s="51"/>
      <c r="J55" s="51"/>
      <c r="K55" s="51"/>
      <c r="L55" s="51"/>
      <c r="M55" s="51"/>
      <c r="N55" s="51"/>
      <c r="O55" s="50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34" t="str">
        <f t="shared" si="3"/>
        <v xml:space="preserve"> </v>
      </c>
      <c r="AF55" s="35" t="str">
        <f t="shared" si="4"/>
        <v xml:space="preserve"> </v>
      </c>
      <c r="AH55" s="12"/>
    </row>
    <row r="56" spans="2:34" ht="15" customHeight="1" x14ac:dyDescent="0.25">
      <c r="B56" s="1"/>
      <c r="C56" s="21">
        <v>19</v>
      </c>
      <c r="D56" s="36"/>
      <c r="E56" s="36"/>
      <c r="F56" s="51"/>
      <c r="G56" s="51"/>
      <c r="H56" s="51"/>
      <c r="I56" s="51"/>
      <c r="J56" s="51"/>
      <c r="K56" s="51"/>
      <c r="L56" s="51"/>
      <c r="M56" s="51"/>
      <c r="N56" s="51"/>
      <c r="O56" s="50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34" t="str">
        <f t="shared" si="3"/>
        <v xml:space="preserve"> </v>
      </c>
      <c r="AF56" s="35" t="str">
        <f t="shared" si="4"/>
        <v xml:space="preserve"> </v>
      </c>
      <c r="AH56" s="12"/>
    </row>
    <row r="57" spans="2:34" ht="15" customHeight="1" x14ac:dyDescent="0.25">
      <c r="B57" s="1"/>
      <c r="C57" s="21">
        <v>20</v>
      </c>
      <c r="D57" s="36"/>
      <c r="E57" s="36"/>
      <c r="F57" s="51"/>
      <c r="G57" s="51"/>
      <c r="H57" s="51"/>
      <c r="I57" s="51"/>
      <c r="J57" s="51"/>
      <c r="K57" s="51"/>
      <c r="L57" s="51"/>
      <c r="M57" s="51"/>
      <c r="N57" s="51"/>
      <c r="O57" s="50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34" t="str">
        <f t="shared" si="3"/>
        <v xml:space="preserve"> </v>
      </c>
      <c r="AF57" s="35" t="str">
        <f t="shared" si="4"/>
        <v xml:space="preserve"> </v>
      </c>
      <c r="AH57" s="12"/>
    </row>
    <row r="58" spans="2:34" ht="15" customHeight="1" x14ac:dyDescent="0.25">
      <c r="B58" s="1"/>
      <c r="C58" s="21">
        <v>21</v>
      </c>
      <c r="D58" s="36"/>
      <c r="E58" s="36"/>
      <c r="F58" s="51"/>
      <c r="G58" s="51"/>
      <c r="H58" s="51"/>
      <c r="I58" s="51"/>
      <c r="J58" s="51"/>
      <c r="K58" s="51"/>
      <c r="L58" s="51"/>
      <c r="M58" s="51"/>
      <c r="N58" s="51"/>
      <c r="O58" s="50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34" t="str">
        <f t="shared" si="3"/>
        <v xml:space="preserve"> </v>
      </c>
      <c r="AF58" s="35" t="str">
        <f t="shared" si="4"/>
        <v xml:space="preserve"> </v>
      </c>
      <c r="AH58" s="12"/>
    </row>
    <row r="59" spans="2:34" ht="15" customHeight="1" x14ac:dyDescent="0.25">
      <c r="B59" s="1"/>
      <c r="C59" s="21">
        <v>22</v>
      </c>
      <c r="D59" s="36"/>
      <c r="E59" s="36"/>
      <c r="F59" s="51"/>
      <c r="G59" s="51"/>
      <c r="H59" s="51"/>
      <c r="I59" s="51"/>
      <c r="J59" s="51"/>
      <c r="K59" s="51"/>
      <c r="L59" s="51"/>
      <c r="M59" s="51"/>
      <c r="N59" s="51"/>
      <c r="O59" s="50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34" t="str">
        <f t="shared" si="3"/>
        <v xml:space="preserve"> </v>
      </c>
      <c r="AF59" s="35" t="str">
        <f t="shared" si="4"/>
        <v xml:space="preserve"> </v>
      </c>
      <c r="AH59" s="12"/>
    </row>
    <row r="60" spans="2:34" ht="15" customHeight="1" x14ac:dyDescent="0.25">
      <c r="B60" s="1"/>
      <c r="C60" s="21">
        <v>23</v>
      </c>
      <c r="D60" s="36"/>
      <c r="E60" s="36"/>
      <c r="F60" s="51"/>
      <c r="G60" s="51"/>
      <c r="H60" s="51"/>
      <c r="I60" s="51"/>
      <c r="J60" s="51"/>
      <c r="K60" s="51"/>
      <c r="L60" s="51"/>
      <c r="M60" s="51"/>
      <c r="N60" s="51"/>
      <c r="O60" s="50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34" t="str">
        <f t="shared" si="3"/>
        <v xml:space="preserve"> </v>
      </c>
      <c r="AF60" s="35" t="str">
        <f t="shared" si="4"/>
        <v xml:space="preserve"> </v>
      </c>
      <c r="AH60" s="12"/>
    </row>
    <row r="61" spans="2:34" ht="15" customHeight="1" x14ac:dyDescent="0.25">
      <c r="B61" s="1"/>
      <c r="C61" s="21">
        <v>24</v>
      </c>
      <c r="D61" s="36"/>
      <c r="E61" s="36"/>
      <c r="F61" s="51"/>
      <c r="G61" s="51"/>
      <c r="H61" s="51"/>
      <c r="I61" s="51"/>
      <c r="J61" s="51"/>
      <c r="K61" s="51"/>
      <c r="L61" s="51"/>
      <c r="M61" s="51"/>
      <c r="N61" s="51"/>
      <c r="O61" s="50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34" t="str">
        <f t="shared" si="3"/>
        <v xml:space="preserve"> </v>
      </c>
      <c r="AF61" s="35" t="str">
        <f t="shared" si="4"/>
        <v xml:space="preserve"> </v>
      </c>
      <c r="AH61" s="12"/>
    </row>
    <row r="62" spans="2:34" ht="15" customHeight="1" x14ac:dyDescent="0.25">
      <c r="B62" s="1"/>
      <c r="C62" s="21">
        <v>25</v>
      </c>
      <c r="D62" s="36"/>
      <c r="E62" s="36"/>
      <c r="F62" s="51"/>
      <c r="G62" s="51"/>
      <c r="H62" s="51"/>
      <c r="I62" s="51"/>
      <c r="J62" s="51"/>
      <c r="K62" s="51"/>
      <c r="L62" s="51"/>
      <c r="M62" s="51"/>
      <c r="N62" s="51"/>
      <c r="O62" s="50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34" t="str">
        <f t="shared" si="3"/>
        <v xml:space="preserve"> </v>
      </c>
      <c r="AF62" s="35" t="str">
        <f t="shared" si="4"/>
        <v xml:space="preserve"> </v>
      </c>
      <c r="AH62" s="12"/>
    </row>
    <row r="63" spans="2:34" ht="15" customHeight="1" x14ac:dyDescent="0.25">
      <c r="B63" s="1"/>
      <c r="C63" s="21">
        <v>26</v>
      </c>
      <c r="D63" s="36"/>
      <c r="E63" s="36"/>
      <c r="F63" s="51"/>
      <c r="G63" s="51"/>
      <c r="H63" s="51"/>
      <c r="I63" s="51"/>
      <c r="J63" s="51"/>
      <c r="K63" s="51"/>
      <c r="L63" s="51"/>
      <c r="M63" s="51"/>
      <c r="N63" s="51"/>
      <c r="O63" s="50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34" t="str">
        <f t="shared" si="3"/>
        <v xml:space="preserve"> </v>
      </c>
      <c r="AF63" s="35" t="str">
        <f t="shared" si="4"/>
        <v xml:space="preserve"> </v>
      </c>
      <c r="AH63" s="12"/>
    </row>
    <row r="64" spans="2:34" ht="15" customHeight="1" x14ac:dyDescent="0.25">
      <c r="B64" s="1"/>
      <c r="C64" s="21">
        <v>27</v>
      </c>
      <c r="D64" s="36"/>
      <c r="E64" s="36"/>
      <c r="F64" s="51"/>
      <c r="G64" s="51"/>
      <c r="H64" s="51"/>
      <c r="I64" s="51"/>
      <c r="J64" s="51"/>
      <c r="K64" s="51"/>
      <c r="L64" s="51"/>
      <c r="M64" s="51"/>
      <c r="N64" s="51"/>
      <c r="O64" s="50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34" t="str">
        <f t="shared" si="3"/>
        <v xml:space="preserve"> </v>
      </c>
      <c r="AF64" s="35" t="str">
        <f t="shared" si="4"/>
        <v xml:space="preserve"> </v>
      </c>
    </row>
    <row r="65" spans="2:33" ht="15" customHeight="1" x14ac:dyDescent="0.25">
      <c r="B65" s="1"/>
      <c r="C65" s="21">
        <v>28</v>
      </c>
      <c r="D65" s="36"/>
      <c r="E65" s="36"/>
      <c r="F65" s="51"/>
      <c r="G65" s="51"/>
      <c r="H65" s="51"/>
      <c r="I65" s="51"/>
      <c r="J65" s="51"/>
      <c r="K65" s="51"/>
      <c r="L65" s="51"/>
      <c r="M65" s="51"/>
      <c r="N65" s="51"/>
      <c r="O65" s="50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34" t="str">
        <f t="shared" si="3"/>
        <v xml:space="preserve"> </v>
      </c>
      <c r="AF65" s="35" t="str">
        <f t="shared" si="4"/>
        <v xml:space="preserve"> </v>
      </c>
    </row>
    <row r="66" spans="2:33" ht="15" customHeight="1" x14ac:dyDescent="0.25">
      <c r="B66" s="1"/>
      <c r="C66" s="21">
        <v>29</v>
      </c>
      <c r="D66" s="36"/>
      <c r="E66" s="36"/>
      <c r="F66" s="51"/>
      <c r="G66" s="51"/>
      <c r="H66" s="51"/>
      <c r="I66" s="51"/>
      <c r="J66" s="51"/>
      <c r="K66" s="51"/>
      <c r="L66" s="51"/>
      <c r="M66" s="51"/>
      <c r="N66" s="51"/>
      <c r="O66" s="50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34" t="str">
        <f t="shared" si="3"/>
        <v xml:space="preserve"> </v>
      </c>
      <c r="AF66" s="35" t="str">
        <f t="shared" si="4"/>
        <v xml:space="preserve"> </v>
      </c>
    </row>
    <row r="67" spans="2:33" ht="15" customHeight="1" x14ac:dyDescent="0.25">
      <c r="B67" s="1"/>
      <c r="C67" s="21">
        <v>30</v>
      </c>
      <c r="D67" s="36"/>
      <c r="E67" s="36"/>
      <c r="F67" s="51"/>
      <c r="G67" s="51"/>
      <c r="H67" s="51"/>
      <c r="I67" s="51"/>
      <c r="J67" s="51"/>
      <c r="K67" s="51"/>
      <c r="L67" s="51"/>
      <c r="M67" s="51"/>
      <c r="N67" s="51"/>
      <c r="O67" s="50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34" t="str">
        <f t="shared" si="3"/>
        <v xml:space="preserve"> </v>
      </c>
      <c r="AF67" s="35" t="str">
        <f t="shared" si="4"/>
        <v xml:space="preserve"> </v>
      </c>
    </row>
    <row r="68" spans="2:33" ht="15" customHeight="1" x14ac:dyDescent="0.25">
      <c r="B68" s="1"/>
      <c r="C68" s="21">
        <v>31</v>
      </c>
      <c r="D68" s="36"/>
      <c r="E68" s="36"/>
      <c r="F68" s="51"/>
      <c r="G68" s="51"/>
      <c r="H68" s="51"/>
      <c r="I68" s="51"/>
      <c r="J68" s="51"/>
      <c r="K68" s="51"/>
      <c r="L68" s="51"/>
      <c r="M68" s="51"/>
      <c r="N68" s="51"/>
      <c r="O68" s="50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34" t="str">
        <f t="shared" si="3"/>
        <v xml:space="preserve"> </v>
      </c>
      <c r="AF68" s="35" t="str">
        <f t="shared" si="4"/>
        <v xml:space="preserve"> </v>
      </c>
    </row>
    <row r="69" spans="2:33" ht="15" customHeight="1" x14ac:dyDescent="0.25">
      <c r="B69" s="1"/>
      <c r="C69" s="21">
        <v>32</v>
      </c>
      <c r="D69" s="36"/>
      <c r="E69" s="36"/>
      <c r="F69" s="51"/>
      <c r="G69" s="51"/>
      <c r="H69" s="51"/>
      <c r="I69" s="51"/>
      <c r="J69" s="51"/>
      <c r="K69" s="51"/>
      <c r="L69" s="51"/>
      <c r="M69" s="51"/>
      <c r="N69" s="51"/>
      <c r="O69" s="50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34" t="str">
        <f t="shared" si="3"/>
        <v xml:space="preserve"> </v>
      </c>
      <c r="AF69" s="35" t="str">
        <f t="shared" si="4"/>
        <v xml:space="preserve"> </v>
      </c>
    </row>
    <row r="70" spans="2:33" ht="15" customHeight="1" x14ac:dyDescent="0.25">
      <c r="B70" s="1"/>
      <c r="C70" s="21">
        <v>33</v>
      </c>
      <c r="D70" s="36" t="e">
        <f>IF(#REF!=0," ",#REF!)</f>
        <v>#REF!</v>
      </c>
      <c r="E70" s="36" t="e">
        <f>IF(#REF!=0," ",#REF!)</f>
        <v>#REF!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34" t="str">
        <f t="shared" si="3"/>
        <v xml:space="preserve"> </v>
      </c>
      <c r="AF70" s="35" t="str">
        <f t="shared" si="4"/>
        <v xml:space="preserve"> </v>
      </c>
    </row>
    <row r="71" spans="2:33" ht="15" customHeight="1" x14ac:dyDescent="0.25">
      <c r="B71" s="1"/>
      <c r="C71" s="21">
        <v>34</v>
      </c>
      <c r="D71" s="36" t="e">
        <f>IF(#REF!=0," ",#REF!)</f>
        <v>#REF!</v>
      </c>
      <c r="E71" s="36" t="e">
        <f>IF(#REF!=0," ",#REF!)</f>
        <v>#REF!</v>
      </c>
      <c r="F71" s="51"/>
      <c r="G71" s="51"/>
      <c r="H71" s="51"/>
      <c r="I71" s="51"/>
      <c r="J71" s="51"/>
      <c r="K71" s="51"/>
      <c r="L71" s="51"/>
      <c r="M71" s="51"/>
      <c r="N71" s="51"/>
      <c r="O71" s="50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34" t="str">
        <f t="shared" si="3"/>
        <v xml:space="preserve"> </v>
      </c>
      <c r="AF71" s="35" t="str">
        <f t="shared" si="4"/>
        <v xml:space="preserve"> </v>
      </c>
    </row>
    <row r="72" spans="2:33" ht="18" customHeight="1" thickBot="1" x14ac:dyDescent="0.3">
      <c r="B72" s="1"/>
      <c r="C72" s="43">
        <v>35</v>
      </c>
      <c r="D72" s="44" t="e">
        <f>IF(#REF!=0," ",#REF!)</f>
        <v>#REF!</v>
      </c>
      <c r="E72" s="44" t="e">
        <f>IF(#REF!=0," ",#REF!)</f>
        <v>#REF!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6" t="str">
        <f t="shared" si="3"/>
        <v xml:space="preserve"> </v>
      </c>
      <c r="AF72" s="47" t="str">
        <f t="shared" si="4"/>
        <v xml:space="preserve"> </v>
      </c>
    </row>
    <row r="73" spans="2:33" ht="24.9" customHeight="1" thickBot="1" x14ac:dyDescent="0.3">
      <c r="B73" s="1"/>
      <c r="C73" s="86" t="s">
        <v>7</v>
      </c>
      <c r="D73" s="87"/>
      <c r="E73" s="87"/>
      <c r="F73" s="42">
        <f>IF(F9=0," ",((SUM(F38:F72)/COUNT(F38:F72))*100)/F9)</f>
        <v>95</v>
      </c>
      <c r="G73" s="42">
        <f>IF(F10=0," ",((SUM(G38:G72)/COUNT(G38:G72))*100)/F10)</f>
        <v>84.666666666666657</v>
      </c>
      <c r="H73" s="42">
        <f>IF(F11=0," ",((SUM(H38:H72)/COUNT(H38:H72))*100)/F11)</f>
        <v>70.666666666666657</v>
      </c>
      <c r="I73" s="42">
        <f>IF(F12=0," ",((SUM(I38:I72)/COUNT(I38:I72))*100)/F12)</f>
        <v>93.333333333333329</v>
      </c>
      <c r="J73" s="42">
        <f>IF(F13=0," ",((SUM(J38:J72)/COUNT(J38:J72))*100)/F13)</f>
        <v>85</v>
      </c>
      <c r="K73" s="42">
        <f>IF(F14=0," ",((SUM(K38:K72)/COUNT(K38:K72))*100)/F14)</f>
        <v>100</v>
      </c>
      <c r="L73" s="42">
        <f>IF(F15=0," ",((SUM(L38:L72)/COUNT(L38:L72))*100)/F15)</f>
        <v>76</v>
      </c>
      <c r="M73" s="42">
        <f>IF(F16=0," ",((SUM(M38:M72)/COUNT(M38:M72))*100)/F16)</f>
        <v>82.666666666666671</v>
      </c>
      <c r="N73" s="42">
        <f>IF(F17=0," ",((SUM(N38:N72)/COUNT(N38:N72))*100)/F17)</f>
        <v>28</v>
      </c>
      <c r="O73" s="42">
        <f>IF(F18=0," ",((SUM(O38:O72)/COUNT(O38:O72))*100)/F18)</f>
        <v>26.666666666666664</v>
      </c>
      <c r="P73" s="42" t="str">
        <f>IF(F19=0," ",((SUM(P38:P72)/COUNT(P38:P72))*100)/F19)</f>
        <v xml:space="preserve"> </v>
      </c>
      <c r="Q73" s="42" t="str">
        <f>IF(F20=0," ",((SUM(Q38:Q72)/COUNT(Q38:Q72))*100)/F20)</f>
        <v xml:space="preserve"> </v>
      </c>
      <c r="R73" s="42" t="str">
        <f>IF(F21=0," ",((SUM(R38:R72)/COUNT(R38:R72))*100)/F21)</f>
        <v xml:space="preserve"> </v>
      </c>
      <c r="S73" s="42" t="str">
        <f>IF(F22=0," ",((SUM(S38:S72)/COUNT(S38:S72))*100)/F22)</f>
        <v xml:space="preserve"> </v>
      </c>
      <c r="T73" s="42" t="str">
        <f>IF(F23=0," ",((SUM(T38:T72)/COUNT(T38:T72))*100)/F23)</f>
        <v xml:space="preserve"> </v>
      </c>
      <c r="U73" s="42" t="str">
        <f>IF(F24=0," ",((SUM(U38:U72)/COUNT(U38:U72))*100)/F24)</f>
        <v xml:space="preserve"> </v>
      </c>
      <c r="V73" s="42" t="str">
        <f>IF(F25=0," ",((SUM(V38:V72)/COUNT(V38:V72))*100)/F25)</f>
        <v xml:space="preserve"> </v>
      </c>
      <c r="W73" s="42" t="str">
        <f>IF(F26=0," ",((SUM(W38:W72)/COUNT(W38:W72))*100)/F26)</f>
        <v xml:space="preserve"> </v>
      </c>
      <c r="X73" s="42" t="str">
        <f>IF(F27=0," ",((SUM(X38:X72)/COUNT(X38:X72))*100)/F27)</f>
        <v xml:space="preserve"> </v>
      </c>
      <c r="Y73" s="42" t="str">
        <f>IF(F28=0," ",((SUM(Y38:Y72)/COUNT(Y38:Y72))*100)/F28)</f>
        <v xml:space="preserve"> </v>
      </c>
      <c r="Z73" s="42" t="str">
        <f>IF(F29=0," ",((SUM(Z38:Z72)/COUNT(Z38:Z72))*100)/F29)</f>
        <v xml:space="preserve"> </v>
      </c>
      <c r="AA73" s="42" t="str">
        <f>IF(F30=0," ",((SUM(AA38:AA72)/COUNT(AA38:AA72))*100)/F30)</f>
        <v xml:space="preserve"> </v>
      </c>
      <c r="AB73" s="42" t="str">
        <f>IF(F31=0," ",((SUM(AB38:AB72)/COUNT(AB38:AB72))*100)/F31)</f>
        <v xml:space="preserve"> </v>
      </c>
      <c r="AC73" s="42" t="str">
        <f>IF(F32=0," ",((SUM(AC38:AC72)/COUNT(AC38:AC72))*100)/F32)</f>
        <v xml:space="preserve"> </v>
      </c>
      <c r="AD73" s="42" t="str">
        <f>IF(F33=0," ",((SUM(AD38:AD72)/COUNT(AD38:AD72))*100)/F33)</f>
        <v xml:space="preserve"> </v>
      </c>
      <c r="AE73" s="19"/>
      <c r="AF73" s="19"/>
    </row>
    <row r="74" spans="2:3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3" x14ac:dyDescent="0.25">
      <c r="Y76" s="31"/>
      <c r="Z76" s="31"/>
      <c r="AA76" s="31"/>
      <c r="AB76" s="102"/>
      <c r="AC76" s="102"/>
      <c r="AD76" s="102"/>
      <c r="AE76" s="102"/>
      <c r="AF76" s="102"/>
      <c r="AG76" s="31"/>
    </row>
    <row r="77" spans="2:33" x14ac:dyDescent="0.25">
      <c r="E77" s="2" t="s">
        <v>46</v>
      </c>
      <c r="Y77" s="33"/>
      <c r="Z77" s="33"/>
      <c r="AA77" s="33"/>
      <c r="AB77" s="126" t="s">
        <v>45</v>
      </c>
      <c r="AC77" s="126"/>
      <c r="AD77" s="126"/>
      <c r="AE77" s="126"/>
      <c r="AF77" s="126"/>
      <c r="AG77" s="33"/>
    </row>
    <row r="78" spans="2:33" ht="26.4" x14ac:dyDescent="0.25">
      <c r="E78" s="49" t="s">
        <v>49</v>
      </c>
      <c r="Y78" s="32"/>
      <c r="Z78" s="32"/>
      <c r="AA78" s="32"/>
      <c r="AB78" s="121" t="s">
        <v>35</v>
      </c>
      <c r="AC78" s="121"/>
      <c r="AD78" s="121"/>
      <c r="AE78" s="121"/>
      <c r="AF78" s="121"/>
      <c r="AG78" s="32"/>
    </row>
  </sheetData>
  <sheetProtection selectLockedCells="1"/>
  <mergeCells count="80">
    <mergeCell ref="H16:N16"/>
    <mergeCell ref="H9:N9"/>
    <mergeCell ref="O9:P9"/>
    <mergeCell ref="H8:P8"/>
    <mergeCell ref="AB78:AF78"/>
    <mergeCell ref="AC15:AF15"/>
    <mergeCell ref="AC16:AF16"/>
    <mergeCell ref="AB77:AF77"/>
    <mergeCell ref="H18:AF18"/>
    <mergeCell ref="R6:AF6"/>
    <mergeCell ref="O10:P10"/>
    <mergeCell ref="O11:P11"/>
    <mergeCell ref="K6:P6"/>
    <mergeCell ref="AB76:AF76"/>
    <mergeCell ref="AE36:AE37"/>
    <mergeCell ref="AF36:AF37"/>
    <mergeCell ref="F36:AD36"/>
    <mergeCell ref="E6:F6"/>
    <mergeCell ref="C8:E8"/>
    <mergeCell ref="O15:P15"/>
    <mergeCell ref="O16:P16"/>
    <mergeCell ref="D21:E21"/>
    <mergeCell ref="D19:E19"/>
    <mergeCell ref="D20:E20"/>
    <mergeCell ref="C34:E34"/>
    <mergeCell ref="R5:AC5"/>
    <mergeCell ref="C4:D4"/>
    <mergeCell ref="E4:F4"/>
    <mergeCell ref="K3:P3"/>
    <mergeCell ref="K4:P4"/>
    <mergeCell ref="K5:P5"/>
    <mergeCell ref="C5:D5"/>
    <mergeCell ref="E5:F5"/>
    <mergeCell ref="D18:E18"/>
    <mergeCell ref="D31:E31"/>
    <mergeCell ref="D32:E32"/>
    <mergeCell ref="D33:E33"/>
    <mergeCell ref="C73:E73"/>
    <mergeCell ref="C36:E36"/>
    <mergeCell ref="D22:E22"/>
    <mergeCell ref="D23:E23"/>
    <mergeCell ref="D28:E28"/>
    <mergeCell ref="D25:E25"/>
    <mergeCell ref="D27:E27"/>
    <mergeCell ref="D24:E24"/>
    <mergeCell ref="D26:E26"/>
    <mergeCell ref="D29:E29"/>
    <mergeCell ref="D30:E30"/>
    <mergeCell ref="D17:E17"/>
    <mergeCell ref="H11:N11"/>
    <mergeCell ref="H10:N10"/>
    <mergeCell ref="O12:P12"/>
    <mergeCell ref="H12:N12"/>
    <mergeCell ref="H13:N13"/>
    <mergeCell ref="O13:P13"/>
    <mergeCell ref="H14:P14"/>
    <mergeCell ref="D12:E12"/>
    <mergeCell ref="D10:E10"/>
    <mergeCell ref="D11:E11"/>
    <mergeCell ref="H15:N15"/>
    <mergeCell ref="D15:E15"/>
    <mergeCell ref="D16:E16"/>
    <mergeCell ref="D13:E13"/>
    <mergeCell ref="D14:E14"/>
    <mergeCell ref="AH5:AJ7"/>
    <mergeCell ref="R7:AF10"/>
    <mergeCell ref="R11:AF14"/>
    <mergeCell ref="AH2:AJ2"/>
    <mergeCell ref="AH3:AJ3"/>
    <mergeCell ref="C2:AF2"/>
    <mergeCell ref="G4:J4"/>
    <mergeCell ref="G5:J5"/>
    <mergeCell ref="D9:E9"/>
    <mergeCell ref="C6:D6"/>
    <mergeCell ref="G6:J6"/>
    <mergeCell ref="G3:J3"/>
    <mergeCell ref="C3:D3"/>
    <mergeCell ref="R3:AF4"/>
    <mergeCell ref="E3:F3"/>
    <mergeCell ref="AD5:AE5"/>
  </mergeCells>
  <phoneticPr fontId="0" type="noConversion"/>
  <conditionalFormatting sqref="F73:O73">
    <cfRule type="cellIs" dxfId="7" priority="7" stopIfTrue="1" operator="lessThan">
      <formula>50</formula>
    </cfRule>
  </conditionalFormatting>
  <conditionalFormatting sqref="F73:AD73">
    <cfRule type="cellIs" dxfId="6" priority="5" stopIfTrue="1" operator="lessThan">
      <formula>50</formula>
    </cfRule>
    <cfRule type="cellIs" dxfId="5" priority="6" stopIfTrue="1" operator="lessThan">
      <formula>50</formula>
    </cfRule>
  </conditionalFormatting>
  <conditionalFormatting sqref="AF38:AF72">
    <cfRule type="cellIs" dxfId="4" priority="1" operator="equal">
      <formula>"GEÇMEZ"</formula>
    </cfRule>
  </conditionalFormatting>
  <hyperlinks>
    <hyperlink ref="AH3" r:id="rId1"/>
  </hyperlinks>
  <printOptions horizontalCentered="1" verticalCentered="1"/>
  <pageMargins left="0" right="0" top="0" bottom="0" header="0" footer="0"/>
  <pageSetup paperSize="9" scale="6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78"/>
  <sheetViews>
    <sheetView topLeftCell="C54" workbookViewId="0">
      <selection activeCell="D69" sqref="D38:E69"/>
    </sheetView>
  </sheetViews>
  <sheetFormatPr defaultColWidth="9.109375" defaultRowHeight="13.2" x14ac:dyDescent="0.25"/>
  <cols>
    <col min="1" max="1" width="2.88671875" style="2" customWidth="1"/>
    <col min="2" max="2" width="2.6640625" style="2" customWidth="1"/>
    <col min="3" max="3" width="5.5546875" style="2" customWidth="1"/>
    <col min="4" max="4" width="6.6640625" style="2" customWidth="1"/>
    <col min="5" max="5" width="26.44140625" style="2" customWidth="1"/>
    <col min="6" max="6" width="4.5546875" style="2" customWidth="1"/>
    <col min="7" max="30" width="3.6640625" style="2" customWidth="1"/>
    <col min="31" max="31" width="5.5546875" style="2" customWidth="1"/>
    <col min="32" max="32" width="10.33203125" style="2" customWidth="1"/>
    <col min="33" max="33" width="8.44140625" style="2" customWidth="1"/>
    <col min="34" max="34" width="23.44140625" style="8" customWidth="1"/>
    <col min="35" max="35" width="9.109375" style="9"/>
    <col min="36" max="36" width="25" style="9" customWidth="1"/>
    <col min="37" max="16384" width="9.109375" style="2"/>
  </cols>
  <sheetData>
    <row r="1" spans="2:36" ht="9" customHeight="1" x14ac:dyDescent="0.25"/>
    <row r="2" spans="2:36" ht="30" customHeight="1" thickBot="1" x14ac:dyDescent="0.3">
      <c r="B2" s="1"/>
      <c r="C2" s="62" t="s">
        <v>22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7"/>
      <c r="AH2" s="60" t="s">
        <v>18</v>
      </c>
      <c r="AI2" s="60"/>
      <c r="AJ2" s="60"/>
    </row>
    <row r="3" spans="2:36" ht="15" customHeight="1" x14ac:dyDescent="0.25">
      <c r="B3" s="14"/>
      <c r="C3" s="69" t="s">
        <v>12</v>
      </c>
      <c r="D3" s="70"/>
      <c r="E3" s="77" t="e">
        <f>#REF!&amp;#REF!</f>
        <v>#REF!</v>
      </c>
      <c r="F3" s="77"/>
      <c r="G3" s="68" t="s">
        <v>15</v>
      </c>
      <c r="H3" s="68"/>
      <c r="I3" s="68"/>
      <c r="J3" s="68"/>
      <c r="K3" s="77" t="e">
        <f>#REF!&amp;" "&amp;#REF!</f>
        <v>#REF!</v>
      </c>
      <c r="L3" s="77"/>
      <c r="M3" s="77"/>
      <c r="N3" s="77"/>
      <c r="O3" s="77"/>
      <c r="P3" s="95"/>
      <c r="Q3" s="15"/>
      <c r="R3" s="71" t="s">
        <v>11</v>
      </c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/>
      <c r="AG3" s="7"/>
      <c r="AH3" s="61" t="s">
        <v>25</v>
      </c>
      <c r="AI3" s="60"/>
      <c r="AJ3" s="60"/>
    </row>
    <row r="4" spans="2:36" ht="15" customHeight="1" thickBot="1" x14ac:dyDescent="0.3">
      <c r="B4" s="14"/>
      <c r="C4" s="92" t="s">
        <v>13</v>
      </c>
      <c r="D4" s="93"/>
      <c r="E4" s="94" t="e">
        <f>#REF!&amp;#REF!</f>
        <v>#REF!</v>
      </c>
      <c r="F4" s="94"/>
      <c r="G4" s="63" t="s">
        <v>29</v>
      </c>
      <c r="H4" s="63"/>
      <c r="I4" s="63"/>
      <c r="J4" s="63"/>
      <c r="K4" s="94" t="s">
        <v>38</v>
      </c>
      <c r="L4" s="94"/>
      <c r="M4" s="94"/>
      <c r="N4" s="94"/>
      <c r="O4" s="94"/>
      <c r="P4" s="96"/>
      <c r="Q4" s="3"/>
      <c r="R4" s="74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2:36" ht="15" customHeight="1" x14ac:dyDescent="0.25">
      <c r="B5" s="14"/>
      <c r="C5" s="92" t="s">
        <v>14</v>
      </c>
      <c r="D5" s="93"/>
      <c r="E5" s="94" t="s">
        <v>24</v>
      </c>
      <c r="F5" s="94"/>
      <c r="G5" s="63" t="s">
        <v>26</v>
      </c>
      <c r="H5" s="63"/>
      <c r="I5" s="63"/>
      <c r="J5" s="63"/>
      <c r="K5" s="94" t="e">
        <f>#REF!&amp;" "&amp;#REF!</f>
        <v>#REF!</v>
      </c>
      <c r="L5" s="94"/>
      <c r="M5" s="94"/>
      <c r="N5" s="94"/>
      <c r="O5" s="94"/>
      <c r="P5" s="96"/>
      <c r="Q5" s="15"/>
      <c r="R5" s="90" t="s">
        <v>19</v>
      </c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78">
        <f>O16</f>
        <v>1</v>
      </c>
      <c r="AE5" s="78"/>
      <c r="AF5" s="37" t="s">
        <v>20</v>
      </c>
      <c r="AH5" s="53" t="s">
        <v>28</v>
      </c>
      <c r="AI5" s="53"/>
      <c r="AJ5" s="53"/>
    </row>
    <row r="6" spans="2:36" ht="15" customHeight="1" thickBot="1" x14ac:dyDescent="0.3">
      <c r="B6" s="14"/>
      <c r="C6" s="65" t="s">
        <v>27</v>
      </c>
      <c r="D6" s="66"/>
      <c r="E6" s="100" t="e">
        <f>#REF!&amp;#REF!</f>
        <v>#REF!</v>
      </c>
      <c r="F6" s="100"/>
      <c r="G6" s="67"/>
      <c r="H6" s="67"/>
      <c r="I6" s="67"/>
      <c r="J6" s="67"/>
      <c r="K6" s="100"/>
      <c r="L6" s="100"/>
      <c r="M6" s="100"/>
      <c r="N6" s="100"/>
      <c r="O6" s="100"/>
      <c r="P6" s="101"/>
      <c r="Q6" s="15"/>
      <c r="R6" s="97" t="s">
        <v>37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9"/>
      <c r="AH6" s="53"/>
      <c r="AI6" s="53"/>
      <c r="AJ6" s="53"/>
    </row>
    <row r="7" spans="2:36" ht="13.5" customHeight="1" thickBot="1" x14ac:dyDescent="0.3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54" t="str">
        <f>CONCATENATE(AJ9,AJ10,AJ11,AJ12,AJ13,AJ14,AJ15,AJ16,AJ17,AJ18,AJ19,AJ20,AJ21,AJ23,AJ24,AJ25,AJ26,AJ27,AJ28,AJ29,AJ30,AJ31,AJ32,AJ33)</f>
        <v xml:space="preserve">    * A.TEBLİĞ,DAVET,İHLAS,İLETİŞİM    * B.HİTABET ÇEŞİTLERİ,KAYNAK ESER,HATİP    * C.İMAM,CEMAAT,HUTBE HAZIRLANMASI</v>
      </c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6"/>
      <c r="AH7" s="53"/>
      <c r="AI7" s="53"/>
      <c r="AJ7" s="53"/>
    </row>
    <row r="8" spans="2:36" ht="21" customHeight="1" x14ac:dyDescent="0.25">
      <c r="B8" s="1"/>
      <c r="C8" s="132" t="s">
        <v>40</v>
      </c>
      <c r="D8" s="133"/>
      <c r="E8" s="134"/>
      <c r="F8" s="18" t="s">
        <v>16</v>
      </c>
      <c r="G8" s="3"/>
      <c r="H8" s="118" t="s">
        <v>9</v>
      </c>
      <c r="I8" s="119"/>
      <c r="J8" s="119"/>
      <c r="K8" s="119"/>
      <c r="L8" s="119"/>
      <c r="M8" s="119"/>
      <c r="N8" s="119"/>
      <c r="O8" s="119"/>
      <c r="P8" s="120"/>
      <c r="Q8" s="16"/>
      <c r="R8" s="54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6"/>
    </row>
    <row r="9" spans="2:36" ht="20.100000000000001" customHeight="1" x14ac:dyDescent="0.25">
      <c r="B9" s="1"/>
      <c r="C9" s="28">
        <v>1</v>
      </c>
      <c r="D9" s="130" t="s">
        <v>42</v>
      </c>
      <c r="E9" s="131"/>
      <c r="F9" s="29">
        <v>25</v>
      </c>
      <c r="G9" s="3"/>
      <c r="H9" s="79" t="s">
        <v>30</v>
      </c>
      <c r="I9" s="80"/>
      <c r="J9" s="80"/>
      <c r="K9" s="80"/>
      <c r="L9" s="80"/>
      <c r="M9" s="80"/>
      <c r="N9" s="80"/>
      <c r="O9" s="145">
        <f>COUNTIF(AF38:AF72,"GEÇMEZ")</f>
        <v>0</v>
      </c>
      <c r="P9" s="146"/>
      <c r="Q9" s="16"/>
      <c r="R9" s="54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6"/>
      <c r="AH9" s="10" t="str">
        <f t="shared" ref="AH9:AH33" si="0">IF(D9=0,"",D9)</f>
        <v>A.TEBLİĞ,DAVET,İHLAS,İLETİŞİM</v>
      </c>
      <c r="AI9" s="11">
        <f>F73</f>
        <v>20</v>
      </c>
      <c r="AJ9" s="9" t="str">
        <f>IF(AI9&lt;50,"    * "&amp;AH9,"")</f>
        <v xml:space="preserve">    * A.TEBLİĞ,DAVET,İHLAS,İLETİŞİM</v>
      </c>
    </row>
    <row r="10" spans="2:36" ht="20.100000000000001" customHeight="1" x14ac:dyDescent="0.25">
      <c r="B10" s="1"/>
      <c r="C10" s="28">
        <v>2</v>
      </c>
      <c r="D10" s="130" t="s">
        <v>43</v>
      </c>
      <c r="E10" s="131"/>
      <c r="F10" s="29">
        <v>35</v>
      </c>
      <c r="G10" s="3"/>
      <c r="H10" s="79" t="s">
        <v>31</v>
      </c>
      <c r="I10" s="80"/>
      <c r="J10" s="80"/>
      <c r="K10" s="80"/>
      <c r="L10" s="80"/>
      <c r="M10" s="80"/>
      <c r="N10" s="80"/>
      <c r="O10" s="145">
        <f>COUNTIF(AF38:AF72,"GEÇER")</f>
        <v>0</v>
      </c>
      <c r="P10" s="146"/>
      <c r="Q10" s="16"/>
      <c r="R10" s="54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6"/>
      <c r="AH10" s="10" t="str">
        <f t="shared" si="0"/>
        <v>B.HİTABET ÇEŞİTLERİ,KAYNAK ESER,HATİP</v>
      </c>
      <c r="AI10" s="11">
        <f>G73</f>
        <v>13.445378151260504</v>
      </c>
      <c r="AJ10" s="9" t="str">
        <f t="shared" ref="AJ10:AJ27" si="1">IF(AI10&lt;50,"    * "&amp;AH10,"")</f>
        <v xml:space="preserve">    * B.HİTABET ÇEŞİTLERİ,KAYNAK ESER,HATİP</v>
      </c>
    </row>
    <row r="11" spans="2:36" ht="20.100000000000001" customHeight="1" x14ac:dyDescent="0.25">
      <c r="B11" s="1"/>
      <c r="C11" s="28">
        <v>3</v>
      </c>
      <c r="D11" s="130" t="s">
        <v>44</v>
      </c>
      <c r="E11" s="131"/>
      <c r="F11" s="29">
        <v>40</v>
      </c>
      <c r="G11" s="3"/>
      <c r="H11" s="79" t="s">
        <v>32</v>
      </c>
      <c r="I11" s="80"/>
      <c r="J11" s="80"/>
      <c r="K11" s="80"/>
      <c r="L11" s="80"/>
      <c r="M11" s="80"/>
      <c r="N11" s="80"/>
      <c r="O11" s="145">
        <f>COUNTIF(AF38:AF72,"ORTA")</f>
        <v>1</v>
      </c>
      <c r="P11" s="146"/>
      <c r="Q11" s="16"/>
      <c r="R11" s="57" t="s">
        <v>23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  <c r="AH11" s="10" t="str">
        <f t="shared" si="0"/>
        <v>C.İMAM,CEMAAT,HUTBE HAZIRLANMASI</v>
      </c>
      <c r="AI11" s="11">
        <f>H73</f>
        <v>11.764705882352942</v>
      </c>
      <c r="AJ11" s="9" t="str">
        <f t="shared" si="1"/>
        <v xml:space="preserve">    * C.İMAM,CEMAAT,HUTBE HAZIRLANMASI</v>
      </c>
    </row>
    <row r="12" spans="2:36" ht="20.100000000000001" customHeight="1" x14ac:dyDescent="0.25">
      <c r="B12" s="1"/>
      <c r="C12" s="28">
        <v>4</v>
      </c>
      <c r="D12" s="130"/>
      <c r="E12" s="131"/>
      <c r="F12" s="29"/>
      <c r="G12" s="3"/>
      <c r="H12" s="79" t="s">
        <v>33</v>
      </c>
      <c r="I12" s="80"/>
      <c r="J12" s="80"/>
      <c r="K12" s="80"/>
      <c r="L12" s="80"/>
      <c r="M12" s="80"/>
      <c r="N12" s="80"/>
      <c r="O12" s="145">
        <f>COUNTIF(AF38:AF72,"İYİ")</f>
        <v>2</v>
      </c>
      <c r="P12" s="146"/>
      <c r="Q12" s="16"/>
      <c r="R12" s="57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H12" s="10" t="str">
        <f t="shared" si="0"/>
        <v/>
      </c>
      <c r="AI12" s="11" t="str">
        <f>I73</f>
        <v xml:space="preserve"> </v>
      </c>
      <c r="AJ12" s="9" t="str">
        <f t="shared" si="1"/>
        <v/>
      </c>
    </row>
    <row r="13" spans="2:36" ht="20.100000000000001" customHeight="1" x14ac:dyDescent="0.25">
      <c r="B13" s="1"/>
      <c r="C13" s="28">
        <v>5</v>
      </c>
      <c r="D13" s="130"/>
      <c r="E13" s="131"/>
      <c r="F13" s="29"/>
      <c r="G13" s="3"/>
      <c r="H13" s="79" t="s">
        <v>34</v>
      </c>
      <c r="I13" s="80"/>
      <c r="J13" s="80"/>
      <c r="K13" s="80"/>
      <c r="L13" s="80"/>
      <c r="M13" s="80"/>
      <c r="N13" s="80"/>
      <c r="O13" s="145">
        <f>COUNTIF(AF38:AF72,"PEKİYİ")</f>
        <v>14</v>
      </c>
      <c r="P13" s="146"/>
      <c r="Q13" s="16"/>
      <c r="R13" s="57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H13" s="10" t="str">
        <f t="shared" si="0"/>
        <v/>
      </c>
      <c r="AI13" s="11" t="str">
        <f>J73</f>
        <v xml:space="preserve"> </v>
      </c>
      <c r="AJ13" s="9" t="str">
        <f t="shared" si="1"/>
        <v/>
      </c>
    </row>
    <row r="14" spans="2:36" ht="20.100000000000001" customHeight="1" x14ac:dyDescent="0.25">
      <c r="B14" s="1"/>
      <c r="C14" s="28">
        <v>6</v>
      </c>
      <c r="D14" s="130"/>
      <c r="E14" s="131"/>
      <c r="F14" s="29"/>
      <c r="G14" s="3"/>
      <c r="H14" s="83"/>
      <c r="I14" s="84"/>
      <c r="J14" s="84"/>
      <c r="K14" s="84"/>
      <c r="L14" s="84"/>
      <c r="M14" s="84"/>
      <c r="N14" s="84"/>
      <c r="O14" s="84"/>
      <c r="P14" s="85"/>
      <c r="Q14" s="16"/>
      <c r="R14" s="57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  <c r="AH14" s="10" t="str">
        <f t="shared" si="0"/>
        <v/>
      </c>
      <c r="AI14" s="11" t="str">
        <f>K73</f>
        <v xml:space="preserve"> </v>
      </c>
      <c r="AJ14" s="9" t="str">
        <f t="shared" si="1"/>
        <v/>
      </c>
    </row>
    <row r="15" spans="2:36" ht="17.25" customHeight="1" x14ac:dyDescent="0.25">
      <c r="B15" s="1"/>
      <c r="C15" s="28">
        <v>7</v>
      </c>
      <c r="D15" s="130"/>
      <c r="E15" s="131"/>
      <c r="F15" s="29"/>
      <c r="G15" s="3"/>
      <c r="H15" s="79" t="s">
        <v>10</v>
      </c>
      <c r="I15" s="80"/>
      <c r="J15" s="80"/>
      <c r="K15" s="80"/>
      <c r="L15" s="80"/>
      <c r="M15" s="80"/>
      <c r="N15" s="80"/>
      <c r="O15" s="141">
        <f>IF(COUNT(AE38:AE72)=0," ",SUM(AE38:AE72)/COUNT(AE38:AE72))</f>
        <v>87.941176470588232</v>
      </c>
      <c r="P15" s="142"/>
      <c r="Q15" s="17"/>
      <c r="R15" s="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122" t="e">
        <f>#REF!</f>
        <v>#REF!</v>
      </c>
      <c r="AD15" s="122"/>
      <c r="AE15" s="122"/>
      <c r="AF15" s="123"/>
      <c r="AH15" s="10" t="str">
        <f t="shared" si="0"/>
        <v/>
      </c>
      <c r="AI15" s="11" t="str">
        <f>L73</f>
        <v xml:space="preserve"> </v>
      </c>
      <c r="AJ15" s="9" t="str">
        <f t="shared" si="1"/>
        <v/>
      </c>
    </row>
    <row r="16" spans="2:36" ht="20.100000000000001" customHeight="1" thickBot="1" x14ac:dyDescent="0.3">
      <c r="B16" s="1"/>
      <c r="C16" s="28">
        <v>8</v>
      </c>
      <c r="D16" s="130"/>
      <c r="E16" s="131"/>
      <c r="F16" s="29"/>
      <c r="G16" s="3"/>
      <c r="H16" s="116" t="s">
        <v>36</v>
      </c>
      <c r="I16" s="117"/>
      <c r="J16" s="117"/>
      <c r="K16" s="117"/>
      <c r="L16" s="117"/>
      <c r="M16" s="117"/>
      <c r="N16" s="117"/>
      <c r="O16" s="143">
        <f>SUM(O10:O13)/SUM(O9:O14)</f>
        <v>1</v>
      </c>
      <c r="P16" s="144"/>
      <c r="Q16" s="16"/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24" t="e">
        <f>#REF!</f>
        <v>#REF!</v>
      </c>
      <c r="AD16" s="124"/>
      <c r="AE16" s="124"/>
      <c r="AF16" s="125"/>
      <c r="AH16" s="10" t="str">
        <f t="shared" si="0"/>
        <v/>
      </c>
      <c r="AI16" s="11" t="str">
        <f>M73</f>
        <v xml:space="preserve"> </v>
      </c>
      <c r="AJ16" s="9" t="str">
        <f t="shared" si="1"/>
        <v/>
      </c>
    </row>
    <row r="17" spans="2:36" ht="20.100000000000001" customHeight="1" thickBot="1" x14ac:dyDescent="0.3">
      <c r="B17" s="1"/>
      <c r="C17" s="28">
        <v>9</v>
      </c>
      <c r="D17" s="130"/>
      <c r="E17" s="131"/>
      <c r="F17" s="2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"/>
      <c r="AH17" s="10" t="str">
        <f t="shared" si="0"/>
        <v/>
      </c>
      <c r="AI17" s="11" t="str">
        <f>N73</f>
        <v xml:space="preserve"> </v>
      </c>
      <c r="AJ17" s="9" t="str">
        <f t="shared" si="1"/>
        <v/>
      </c>
    </row>
    <row r="18" spans="2:36" ht="20.100000000000001" customHeight="1" x14ac:dyDescent="0.25">
      <c r="B18" s="1"/>
      <c r="C18" s="28">
        <v>10</v>
      </c>
      <c r="D18" s="130"/>
      <c r="E18" s="131"/>
      <c r="F18" s="29"/>
      <c r="G18" s="15"/>
      <c r="H18" s="127" t="s">
        <v>17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9"/>
      <c r="AH18" s="10" t="str">
        <f t="shared" si="0"/>
        <v/>
      </c>
      <c r="AI18" s="11" t="str">
        <f>O73</f>
        <v xml:space="preserve"> </v>
      </c>
      <c r="AJ18" s="9" t="str">
        <f t="shared" si="1"/>
        <v/>
      </c>
    </row>
    <row r="19" spans="2:36" ht="20.100000000000001" customHeight="1" x14ac:dyDescent="0.25">
      <c r="B19" s="1"/>
      <c r="C19" s="28">
        <v>11</v>
      </c>
      <c r="D19" s="130"/>
      <c r="E19" s="131"/>
      <c r="F19" s="29"/>
      <c r="G19" s="15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  <c r="AH19" s="10" t="str">
        <f t="shared" si="0"/>
        <v/>
      </c>
      <c r="AI19" s="11" t="str">
        <f>P73</f>
        <v xml:space="preserve"> </v>
      </c>
      <c r="AJ19" s="9" t="str">
        <f t="shared" si="1"/>
        <v/>
      </c>
    </row>
    <row r="20" spans="2:36" ht="20.100000000000001" customHeight="1" x14ac:dyDescent="0.25">
      <c r="B20" s="1"/>
      <c r="C20" s="28">
        <v>12</v>
      </c>
      <c r="D20" s="130"/>
      <c r="E20" s="131"/>
      <c r="F20" s="29"/>
      <c r="G20" s="15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4"/>
      <c r="AH20" s="10" t="str">
        <f t="shared" si="0"/>
        <v/>
      </c>
      <c r="AI20" s="11" t="str">
        <f>Q73</f>
        <v xml:space="preserve"> </v>
      </c>
      <c r="AJ20" s="9" t="str">
        <f t="shared" si="1"/>
        <v/>
      </c>
    </row>
    <row r="21" spans="2:36" ht="20.100000000000001" customHeight="1" x14ac:dyDescent="0.25">
      <c r="B21" s="1"/>
      <c r="C21" s="28">
        <v>13</v>
      </c>
      <c r="D21" s="130"/>
      <c r="E21" s="131"/>
      <c r="F21" s="29"/>
      <c r="G21" s="15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4"/>
      <c r="AH21" s="10" t="str">
        <f t="shared" si="0"/>
        <v/>
      </c>
      <c r="AI21" s="11" t="str">
        <f>R73</f>
        <v xml:space="preserve"> </v>
      </c>
      <c r="AJ21" s="9" t="str">
        <f t="shared" si="1"/>
        <v/>
      </c>
    </row>
    <row r="22" spans="2:36" ht="20.100000000000001" customHeight="1" x14ac:dyDescent="0.25">
      <c r="B22" s="1"/>
      <c r="C22" s="28">
        <v>14</v>
      </c>
      <c r="D22" s="130"/>
      <c r="E22" s="131"/>
      <c r="F22" s="29"/>
      <c r="G22" s="15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  <c r="AH22" s="10" t="str">
        <f t="shared" si="0"/>
        <v/>
      </c>
      <c r="AI22" s="11" t="str">
        <f>S73</f>
        <v xml:space="preserve"> </v>
      </c>
      <c r="AJ22" s="9" t="str">
        <f t="shared" si="1"/>
        <v/>
      </c>
    </row>
    <row r="23" spans="2:36" ht="20.100000000000001" customHeight="1" x14ac:dyDescent="0.25">
      <c r="B23" s="1"/>
      <c r="C23" s="28">
        <v>15</v>
      </c>
      <c r="D23" s="130"/>
      <c r="E23" s="131"/>
      <c r="F23" s="29"/>
      <c r="G23" s="15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4"/>
      <c r="AH23" s="10" t="str">
        <f t="shared" si="0"/>
        <v/>
      </c>
      <c r="AI23" s="11" t="str">
        <f>T73</f>
        <v xml:space="preserve"> </v>
      </c>
      <c r="AJ23" s="9" t="str">
        <f t="shared" si="1"/>
        <v/>
      </c>
    </row>
    <row r="24" spans="2:36" ht="20.100000000000001" customHeight="1" x14ac:dyDescent="0.25">
      <c r="B24" s="1"/>
      <c r="C24" s="28">
        <v>16</v>
      </c>
      <c r="D24" s="130"/>
      <c r="E24" s="131"/>
      <c r="F24" s="29"/>
      <c r="G24" s="15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4"/>
      <c r="AH24" s="10" t="str">
        <f t="shared" si="0"/>
        <v/>
      </c>
      <c r="AI24" s="11" t="str">
        <f>U73</f>
        <v xml:space="preserve"> </v>
      </c>
      <c r="AJ24" s="9" t="str">
        <f t="shared" si="1"/>
        <v/>
      </c>
    </row>
    <row r="25" spans="2:36" ht="20.100000000000001" customHeight="1" x14ac:dyDescent="0.25">
      <c r="B25" s="1"/>
      <c r="C25" s="28">
        <v>17</v>
      </c>
      <c r="D25" s="130"/>
      <c r="E25" s="131"/>
      <c r="F25" s="29"/>
      <c r="G25" s="1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  <c r="AH25" s="10" t="str">
        <f t="shared" si="0"/>
        <v/>
      </c>
      <c r="AI25" s="11" t="str">
        <f>V73</f>
        <v xml:space="preserve"> </v>
      </c>
      <c r="AJ25" s="9" t="str">
        <f t="shared" si="1"/>
        <v/>
      </c>
    </row>
    <row r="26" spans="2:36" ht="20.100000000000001" customHeight="1" x14ac:dyDescent="0.25">
      <c r="B26" s="1"/>
      <c r="C26" s="28">
        <v>18</v>
      </c>
      <c r="D26" s="130"/>
      <c r="E26" s="131"/>
      <c r="F26" s="29"/>
      <c r="G26" s="15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4"/>
      <c r="AH26" s="10" t="str">
        <f t="shared" si="0"/>
        <v/>
      </c>
      <c r="AI26" s="11" t="str">
        <f>W73</f>
        <v xml:space="preserve"> </v>
      </c>
      <c r="AJ26" s="9" t="str">
        <f t="shared" si="1"/>
        <v/>
      </c>
    </row>
    <row r="27" spans="2:36" ht="20.100000000000001" customHeight="1" x14ac:dyDescent="0.25">
      <c r="B27" s="1"/>
      <c r="C27" s="28">
        <v>19</v>
      </c>
      <c r="D27" s="130"/>
      <c r="E27" s="131"/>
      <c r="F27" s="29"/>
      <c r="G27" s="15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H27" s="10" t="str">
        <f t="shared" si="0"/>
        <v/>
      </c>
      <c r="AI27" s="11" t="str">
        <f>X73</f>
        <v xml:space="preserve"> </v>
      </c>
      <c r="AJ27" s="9" t="str">
        <f t="shared" si="1"/>
        <v/>
      </c>
    </row>
    <row r="28" spans="2:36" ht="20.100000000000001" customHeight="1" x14ac:dyDescent="0.25">
      <c r="B28" s="1"/>
      <c r="C28" s="28">
        <v>20</v>
      </c>
      <c r="D28" s="130"/>
      <c r="E28" s="131"/>
      <c r="F28" s="29"/>
      <c r="G28" s="15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H28" s="10" t="str">
        <f t="shared" si="0"/>
        <v/>
      </c>
      <c r="AI28" s="11" t="str">
        <f>Y73</f>
        <v xml:space="preserve"> </v>
      </c>
      <c r="AJ28" s="9" t="str">
        <f>IF(AI28&lt;50,"    * "&amp;AH28,"")</f>
        <v/>
      </c>
    </row>
    <row r="29" spans="2:36" ht="20.100000000000001" customHeight="1" x14ac:dyDescent="0.25">
      <c r="B29" s="1"/>
      <c r="C29" s="28">
        <v>21</v>
      </c>
      <c r="D29" s="130"/>
      <c r="E29" s="131"/>
      <c r="F29" s="29"/>
      <c r="G29" s="15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4"/>
      <c r="AH29" s="10" t="str">
        <f t="shared" si="0"/>
        <v/>
      </c>
      <c r="AI29" s="11" t="str">
        <f>Z73</f>
        <v xml:space="preserve"> </v>
      </c>
      <c r="AJ29" s="9" t="str">
        <f t="shared" ref="AJ29:AJ33" si="2">IF(AI29&lt;50,"    * "&amp;AH29,"")</f>
        <v/>
      </c>
    </row>
    <row r="30" spans="2:36" ht="20.100000000000001" customHeight="1" x14ac:dyDescent="0.25">
      <c r="B30" s="1"/>
      <c r="C30" s="28">
        <v>22</v>
      </c>
      <c r="D30" s="130"/>
      <c r="E30" s="131"/>
      <c r="F30" s="29"/>
      <c r="G30" s="15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4"/>
      <c r="AH30" s="10" t="str">
        <f t="shared" si="0"/>
        <v/>
      </c>
      <c r="AI30" s="11" t="str">
        <f>AA73</f>
        <v xml:space="preserve"> </v>
      </c>
      <c r="AJ30" s="9" t="str">
        <f t="shared" si="2"/>
        <v/>
      </c>
    </row>
    <row r="31" spans="2:36" ht="20.100000000000001" customHeight="1" x14ac:dyDescent="0.25">
      <c r="B31" s="1"/>
      <c r="C31" s="28">
        <v>23</v>
      </c>
      <c r="D31" s="130"/>
      <c r="E31" s="131"/>
      <c r="F31" s="29"/>
      <c r="G31" s="15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4"/>
      <c r="AH31" s="10" t="str">
        <f t="shared" si="0"/>
        <v/>
      </c>
      <c r="AI31" s="11" t="str">
        <f>AB73</f>
        <v xml:space="preserve"> </v>
      </c>
      <c r="AJ31" s="9" t="str">
        <f t="shared" si="2"/>
        <v/>
      </c>
    </row>
    <row r="32" spans="2:36" ht="20.100000000000001" customHeight="1" x14ac:dyDescent="0.25">
      <c r="B32" s="1"/>
      <c r="C32" s="28">
        <v>24</v>
      </c>
      <c r="D32" s="130"/>
      <c r="E32" s="131"/>
      <c r="F32" s="29"/>
      <c r="G32" s="15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4"/>
      <c r="AH32" s="10" t="str">
        <f t="shared" si="0"/>
        <v/>
      </c>
      <c r="AI32" s="11" t="str">
        <f>AC73</f>
        <v xml:space="preserve"> </v>
      </c>
      <c r="AJ32" s="9" t="str">
        <f t="shared" si="2"/>
        <v/>
      </c>
    </row>
    <row r="33" spans="2:36" ht="20.100000000000001" customHeight="1" x14ac:dyDescent="0.25">
      <c r="B33" s="1"/>
      <c r="C33" s="28">
        <v>25</v>
      </c>
      <c r="D33" s="130"/>
      <c r="E33" s="131"/>
      <c r="F33" s="29"/>
      <c r="G33" s="15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4"/>
      <c r="AH33" s="10" t="str">
        <f t="shared" si="0"/>
        <v/>
      </c>
      <c r="AI33" s="11" t="str">
        <f>AD73</f>
        <v xml:space="preserve"> </v>
      </c>
      <c r="AJ33" s="9" t="str">
        <f t="shared" si="2"/>
        <v/>
      </c>
    </row>
    <row r="34" spans="2:36" ht="20.100000000000001" customHeight="1" thickBot="1" x14ac:dyDescent="0.3">
      <c r="B34" s="1"/>
      <c r="C34" s="113" t="s">
        <v>8</v>
      </c>
      <c r="D34" s="114"/>
      <c r="E34" s="115"/>
      <c r="F34" s="30">
        <f>SUM(F9:F33)</f>
        <v>100</v>
      </c>
      <c r="G34" s="15"/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H34" s="10"/>
      <c r="AI34" s="11"/>
    </row>
    <row r="35" spans="2:36" ht="27" customHeight="1" thickBot="1" x14ac:dyDescent="0.3">
      <c r="B35" s="1"/>
      <c r="C35" s="3"/>
      <c r="D35" s="3"/>
      <c r="E35" s="3"/>
      <c r="F35" s="3"/>
      <c r="G35" s="3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H35" s="10"/>
      <c r="AI35" s="11"/>
    </row>
    <row r="36" spans="2:36" ht="24.9" customHeight="1" x14ac:dyDescent="0.25">
      <c r="B36" s="1"/>
      <c r="C36" s="138" t="s">
        <v>0</v>
      </c>
      <c r="D36" s="139"/>
      <c r="E36" s="140"/>
      <c r="F36" s="89" t="s">
        <v>1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103" t="s">
        <v>6</v>
      </c>
      <c r="AF36" s="105" t="s">
        <v>2</v>
      </c>
      <c r="AH36" s="10"/>
      <c r="AI36" s="11"/>
    </row>
    <row r="37" spans="2:36" ht="24.9" customHeight="1" x14ac:dyDescent="0.25">
      <c r="B37" s="1"/>
      <c r="C37" s="20" t="s">
        <v>3</v>
      </c>
      <c r="D37" s="4" t="s">
        <v>4</v>
      </c>
      <c r="E37" s="4" t="s">
        <v>5</v>
      </c>
      <c r="F37" s="5">
        <v>1</v>
      </c>
      <c r="G37" s="5">
        <v>2</v>
      </c>
      <c r="H37" s="5">
        <v>3</v>
      </c>
      <c r="I37" s="5">
        <v>4</v>
      </c>
      <c r="J37" s="5">
        <v>5</v>
      </c>
      <c r="K37" s="5">
        <v>6</v>
      </c>
      <c r="L37" s="5">
        <v>7</v>
      </c>
      <c r="M37" s="5">
        <v>8</v>
      </c>
      <c r="N37" s="5">
        <v>9</v>
      </c>
      <c r="O37" s="5">
        <v>10</v>
      </c>
      <c r="P37" s="5">
        <v>11</v>
      </c>
      <c r="Q37" s="5">
        <v>12</v>
      </c>
      <c r="R37" s="5">
        <v>13</v>
      </c>
      <c r="S37" s="5">
        <v>14</v>
      </c>
      <c r="T37" s="5">
        <v>15</v>
      </c>
      <c r="U37" s="5">
        <v>16</v>
      </c>
      <c r="V37" s="5">
        <v>17</v>
      </c>
      <c r="W37" s="5">
        <v>18</v>
      </c>
      <c r="X37" s="5">
        <v>19</v>
      </c>
      <c r="Y37" s="5">
        <v>20</v>
      </c>
      <c r="Z37" s="5">
        <v>21</v>
      </c>
      <c r="AA37" s="5">
        <v>22</v>
      </c>
      <c r="AB37" s="5">
        <v>23</v>
      </c>
      <c r="AC37" s="5">
        <v>24</v>
      </c>
      <c r="AD37" s="5">
        <v>25</v>
      </c>
      <c r="AE37" s="104"/>
      <c r="AF37" s="106"/>
      <c r="AH37" s="10"/>
      <c r="AI37" s="11"/>
    </row>
    <row r="38" spans="2:36" ht="15" customHeight="1" x14ac:dyDescent="0.25">
      <c r="B38" s="1"/>
      <c r="C38" s="21">
        <v>1</v>
      </c>
      <c r="D38" s="36"/>
      <c r="E38" s="3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4" t="str">
        <f t="shared" ref="AE38:AE72" si="3">IF(COUNTBLANK(F38:AD38)=COLUMNS(F38:AD38)," ",IF(SUM(F38:AD38)=0,0,SUM(F38:AD38)))</f>
        <v xml:space="preserve"> </v>
      </c>
      <c r="AF38" s="35" t="str">
        <f>IF(AE38=" "," ",IF(AE38&gt;=85,"PEKİYİ",IF(AE38&gt;=70,"İYİ",IF(AE38&gt;=60,"ORTA",IF(AE38&gt;=50,"GEÇER",IF(AE38&lt;50,"GEÇMEZ"))))))</f>
        <v xml:space="preserve"> </v>
      </c>
      <c r="AH38" s="10"/>
      <c r="AI38" s="11"/>
    </row>
    <row r="39" spans="2:36" ht="15" customHeight="1" x14ac:dyDescent="0.25">
      <c r="B39" s="1"/>
      <c r="C39" s="21">
        <v>2</v>
      </c>
      <c r="D39" s="36"/>
      <c r="E39" s="36"/>
      <c r="F39" s="13">
        <v>5</v>
      </c>
      <c r="G39" s="13">
        <v>5</v>
      </c>
      <c r="H39" s="13">
        <v>0</v>
      </c>
      <c r="I39" s="13">
        <v>5</v>
      </c>
      <c r="J39" s="13">
        <v>0</v>
      </c>
      <c r="K39" s="13">
        <v>5</v>
      </c>
      <c r="L39" s="13">
        <v>5</v>
      </c>
      <c r="M39" s="13">
        <v>5</v>
      </c>
      <c r="N39" s="13">
        <v>5</v>
      </c>
      <c r="O39" s="13">
        <v>0</v>
      </c>
      <c r="P39" s="13">
        <v>5</v>
      </c>
      <c r="Q39" s="13">
        <v>0</v>
      </c>
      <c r="R39" s="13">
        <v>0</v>
      </c>
      <c r="S39" s="13">
        <v>5</v>
      </c>
      <c r="T39" s="13">
        <v>5</v>
      </c>
      <c r="U39" s="13">
        <v>5</v>
      </c>
      <c r="V39" s="13">
        <v>5</v>
      </c>
      <c r="W39" s="13">
        <v>0</v>
      </c>
      <c r="X39" s="13">
        <v>0</v>
      </c>
      <c r="Y39" s="13">
        <v>5</v>
      </c>
      <c r="Z39" s="13"/>
      <c r="AA39" s="13"/>
      <c r="AB39" s="13"/>
      <c r="AC39" s="13"/>
      <c r="AD39" s="13"/>
      <c r="AE39" s="34">
        <f t="shared" si="3"/>
        <v>65</v>
      </c>
      <c r="AF39" s="35" t="str">
        <f t="shared" ref="AF39:AF72" si="4">IF(AE39=" "," ",IF(AE39&gt;=85,"PEKİYİ",IF(AE39&gt;=70,"İYİ",IF(AE39&gt;=60,"ORTA",IF(AE39&gt;=50,"GEÇER",IF(AE39&lt;50,"GEÇMEZ",0))))))</f>
        <v>ORTA</v>
      </c>
      <c r="AH39" s="10"/>
      <c r="AI39" s="11"/>
    </row>
    <row r="40" spans="2:36" ht="15" customHeight="1" x14ac:dyDescent="0.25">
      <c r="B40" s="1"/>
      <c r="C40" s="21">
        <v>3</v>
      </c>
      <c r="D40" s="36"/>
      <c r="E40" s="36"/>
      <c r="F40" s="13">
        <v>5</v>
      </c>
      <c r="G40" s="13">
        <v>5</v>
      </c>
      <c r="H40" s="13">
        <v>5</v>
      </c>
      <c r="I40" s="13">
        <v>5</v>
      </c>
      <c r="J40" s="13">
        <v>5</v>
      </c>
      <c r="K40" s="13">
        <v>5</v>
      </c>
      <c r="L40" s="13">
        <v>5</v>
      </c>
      <c r="M40" s="13">
        <v>5</v>
      </c>
      <c r="N40" s="13">
        <v>0</v>
      </c>
      <c r="O40" s="13">
        <v>5</v>
      </c>
      <c r="P40" s="13">
        <v>5</v>
      </c>
      <c r="Q40" s="13">
        <v>0</v>
      </c>
      <c r="R40" s="13">
        <v>5</v>
      </c>
      <c r="S40" s="13">
        <v>5</v>
      </c>
      <c r="T40" s="13">
        <v>5</v>
      </c>
      <c r="U40" s="13">
        <v>5</v>
      </c>
      <c r="V40" s="13">
        <v>5</v>
      </c>
      <c r="W40" s="13">
        <v>0</v>
      </c>
      <c r="X40" s="13">
        <v>0</v>
      </c>
      <c r="Y40" s="13">
        <v>5</v>
      </c>
      <c r="Z40" s="13"/>
      <c r="AA40" s="13"/>
      <c r="AB40" s="13"/>
      <c r="AC40" s="13"/>
      <c r="AD40" s="13"/>
      <c r="AE40" s="34">
        <f t="shared" si="3"/>
        <v>80</v>
      </c>
      <c r="AF40" s="35" t="str">
        <f t="shared" si="4"/>
        <v>İYİ</v>
      </c>
      <c r="AH40" s="10"/>
      <c r="AI40" s="11"/>
    </row>
    <row r="41" spans="2:36" ht="15" customHeight="1" x14ac:dyDescent="0.25">
      <c r="B41" s="1"/>
      <c r="C41" s="21">
        <v>4</v>
      </c>
      <c r="D41" s="36"/>
      <c r="E41" s="36"/>
      <c r="F41" s="13">
        <v>5</v>
      </c>
      <c r="G41" s="13">
        <v>5</v>
      </c>
      <c r="H41" s="13">
        <v>5</v>
      </c>
      <c r="I41" s="13">
        <v>5</v>
      </c>
      <c r="J41" s="13">
        <v>5</v>
      </c>
      <c r="K41" s="13">
        <v>5</v>
      </c>
      <c r="L41" s="13">
        <v>5</v>
      </c>
      <c r="M41" s="13">
        <v>5</v>
      </c>
      <c r="N41" s="13">
        <v>5</v>
      </c>
      <c r="O41" s="13">
        <v>5</v>
      </c>
      <c r="P41" s="13">
        <v>5</v>
      </c>
      <c r="Q41" s="13">
        <v>5</v>
      </c>
      <c r="R41" s="13">
        <v>5</v>
      </c>
      <c r="S41" s="13">
        <v>5</v>
      </c>
      <c r="T41" s="13">
        <v>5</v>
      </c>
      <c r="U41" s="13">
        <v>5</v>
      </c>
      <c r="V41" s="13">
        <v>5</v>
      </c>
      <c r="W41" s="13">
        <v>0</v>
      </c>
      <c r="X41" s="13">
        <v>5</v>
      </c>
      <c r="Y41" s="13">
        <v>5</v>
      </c>
      <c r="Z41" s="13"/>
      <c r="AA41" s="13"/>
      <c r="AB41" s="13"/>
      <c r="AC41" s="13"/>
      <c r="AD41" s="13"/>
      <c r="AE41" s="34">
        <f t="shared" si="3"/>
        <v>95</v>
      </c>
      <c r="AF41" s="35" t="str">
        <f t="shared" si="4"/>
        <v>PEKİYİ</v>
      </c>
      <c r="AH41" s="10"/>
      <c r="AI41" s="11"/>
    </row>
    <row r="42" spans="2:36" ht="15" customHeight="1" x14ac:dyDescent="0.25">
      <c r="B42" s="1"/>
      <c r="C42" s="21">
        <v>5</v>
      </c>
      <c r="D42" s="36"/>
      <c r="E42" s="36"/>
      <c r="F42" s="13">
        <v>5</v>
      </c>
      <c r="G42" s="13">
        <v>5</v>
      </c>
      <c r="H42" s="13">
        <v>5</v>
      </c>
      <c r="I42" s="13">
        <v>5</v>
      </c>
      <c r="J42" s="13">
        <v>5</v>
      </c>
      <c r="K42" s="13">
        <v>5</v>
      </c>
      <c r="L42" s="13">
        <v>0</v>
      </c>
      <c r="M42" s="13">
        <v>5</v>
      </c>
      <c r="N42" s="13">
        <v>5</v>
      </c>
      <c r="O42" s="13">
        <v>5</v>
      </c>
      <c r="P42" s="13">
        <v>5</v>
      </c>
      <c r="Q42" s="13">
        <v>5</v>
      </c>
      <c r="R42" s="13">
        <v>5</v>
      </c>
      <c r="S42" s="13">
        <v>5</v>
      </c>
      <c r="T42" s="13">
        <v>5</v>
      </c>
      <c r="U42" s="13">
        <v>0</v>
      </c>
      <c r="V42" s="13">
        <v>5</v>
      </c>
      <c r="W42" s="13">
        <v>0</v>
      </c>
      <c r="X42" s="13">
        <v>5</v>
      </c>
      <c r="Y42" s="13">
        <v>5</v>
      </c>
      <c r="Z42" s="13"/>
      <c r="AA42" s="13"/>
      <c r="AB42" s="13"/>
      <c r="AC42" s="13"/>
      <c r="AD42" s="13"/>
      <c r="AE42" s="34">
        <f t="shared" si="3"/>
        <v>85</v>
      </c>
      <c r="AF42" s="35" t="str">
        <f t="shared" si="4"/>
        <v>PEKİYİ</v>
      </c>
      <c r="AH42" s="12"/>
    </row>
    <row r="43" spans="2:36" ht="15" customHeight="1" x14ac:dyDescent="0.25">
      <c r="B43" s="1"/>
      <c r="C43" s="21">
        <v>6</v>
      </c>
      <c r="D43" s="36"/>
      <c r="E43" s="36"/>
      <c r="F43" s="13">
        <v>5</v>
      </c>
      <c r="G43" s="13">
        <v>5</v>
      </c>
      <c r="H43" s="13">
        <v>5</v>
      </c>
      <c r="I43" s="13">
        <v>5</v>
      </c>
      <c r="J43" s="13">
        <v>0</v>
      </c>
      <c r="K43" s="13">
        <v>5</v>
      </c>
      <c r="L43" s="13">
        <v>5</v>
      </c>
      <c r="M43" s="13">
        <v>5</v>
      </c>
      <c r="N43" s="13">
        <v>5</v>
      </c>
      <c r="O43" s="13">
        <v>5</v>
      </c>
      <c r="P43" s="13">
        <v>5</v>
      </c>
      <c r="Q43" s="13">
        <v>5</v>
      </c>
      <c r="R43" s="13">
        <v>5</v>
      </c>
      <c r="S43" s="13">
        <v>5</v>
      </c>
      <c r="T43" s="13">
        <v>5</v>
      </c>
      <c r="U43" s="13">
        <v>5</v>
      </c>
      <c r="V43" s="13">
        <v>5</v>
      </c>
      <c r="W43" s="13">
        <v>0</v>
      </c>
      <c r="X43" s="13">
        <v>5</v>
      </c>
      <c r="Y43" s="13">
        <v>5</v>
      </c>
      <c r="Z43" s="13"/>
      <c r="AA43" s="13"/>
      <c r="AB43" s="13"/>
      <c r="AC43" s="13"/>
      <c r="AD43" s="13"/>
      <c r="AE43" s="34">
        <f t="shared" si="3"/>
        <v>90</v>
      </c>
      <c r="AF43" s="35" t="str">
        <f t="shared" si="4"/>
        <v>PEKİYİ</v>
      </c>
      <c r="AH43" s="12"/>
    </row>
    <row r="44" spans="2:36" ht="15" customHeight="1" x14ac:dyDescent="0.25">
      <c r="B44" s="1"/>
      <c r="C44" s="21">
        <v>7</v>
      </c>
      <c r="D44" s="36"/>
      <c r="E44" s="36"/>
      <c r="F44" s="13">
        <v>5</v>
      </c>
      <c r="G44" s="13">
        <v>5</v>
      </c>
      <c r="H44" s="13">
        <v>5</v>
      </c>
      <c r="I44" s="13">
        <v>5</v>
      </c>
      <c r="J44" s="13">
        <v>5</v>
      </c>
      <c r="K44" s="13">
        <v>0</v>
      </c>
      <c r="L44" s="13">
        <v>5</v>
      </c>
      <c r="M44" s="13">
        <v>5</v>
      </c>
      <c r="N44" s="13">
        <v>5</v>
      </c>
      <c r="O44" s="13">
        <v>5</v>
      </c>
      <c r="P44" s="13">
        <v>5</v>
      </c>
      <c r="Q44" s="13">
        <v>5</v>
      </c>
      <c r="R44" s="13">
        <v>5</v>
      </c>
      <c r="S44" s="13">
        <v>5</v>
      </c>
      <c r="T44" s="13">
        <v>5</v>
      </c>
      <c r="U44" s="13">
        <v>5</v>
      </c>
      <c r="V44" s="13">
        <v>5</v>
      </c>
      <c r="W44" s="13">
        <v>5</v>
      </c>
      <c r="X44" s="13">
        <v>5</v>
      </c>
      <c r="Y44" s="13">
        <v>5</v>
      </c>
      <c r="Z44" s="13"/>
      <c r="AA44" s="13"/>
      <c r="AB44" s="13"/>
      <c r="AC44" s="13"/>
      <c r="AD44" s="13"/>
      <c r="AE44" s="34">
        <f t="shared" si="3"/>
        <v>95</v>
      </c>
      <c r="AF44" s="35" t="str">
        <f t="shared" si="4"/>
        <v>PEKİYİ</v>
      </c>
      <c r="AH44" s="12"/>
    </row>
    <row r="45" spans="2:36" ht="15" customHeight="1" x14ac:dyDescent="0.25">
      <c r="B45" s="1"/>
      <c r="C45" s="21">
        <v>8</v>
      </c>
      <c r="D45" s="36"/>
      <c r="E45" s="36"/>
      <c r="F45" s="13">
        <v>5</v>
      </c>
      <c r="G45" s="13">
        <v>5</v>
      </c>
      <c r="H45" s="13">
        <v>5</v>
      </c>
      <c r="I45" s="13">
        <v>5</v>
      </c>
      <c r="J45" s="13">
        <v>5</v>
      </c>
      <c r="K45" s="13">
        <v>0</v>
      </c>
      <c r="L45" s="13">
        <v>5</v>
      </c>
      <c r="M45" s="13">
        <v>5</v>
      </c>
      <c r="N45" s="13">
        <v>5</v>
      </c>
      <c r="O45" s="13">
        <v>5</v>
      </c>
      <c r="P45" s="13">
        <v>5</v>
      </c>
      <c r="Q45" s="13">
        <v>5</v>
      </c>
      <c r="R45" s="13">
        <v>5</v>
      </c>
      <c r="S45" s="13">
        <v>5</v>
      </c>
      <c r="T45" s="13">
        <v>5</v>
      </c>
      <c r="U45" s="13">
        <v>5</v>
      </c>
      <c r="V45" s="13">
        <v>0</v>
      </c>
      <c r="W45" s="13">
        <v>5</v>
      </c>
      <c r="X45" s="13">
        <v>5</v>
      </c>
      <c r="Y45" s="13">
        <v>5</v>
      </c>
      <c r="Z45" s="13"/>
      <c r="AA45" s="13"/>
      <c r="AB45" s="13"/>
      <c r="AC45" s="13"/>
      <c r="AD45" s="13"/>
      <c r="AE45" s="34">
        <f t="shared" si="3"/>
        <v>90</v>
      </c>
      <c r="AF45" s="35" t="str">
        <f t="shared" si="4"/>
        <v>PEKİYİ</v>
      </c>
      <c r="AH45" s="12"/>
    </row>
    <row r="46" spans="2:36" ht="15" customHeight="1" x14ac:dyDescent="0.25">
      <c r="B46" s="1"/>
      <c r="C46" s="21">
        <v>9</v>
      </c>
      <c r="D46" s="36"/>
      <c r="E46" s="36"/>
      <c r="F46" s="13">
        <v>5</v>
      </c>
      <c r="G46" s="13">
        <v>5</v>
      </c>
      <c r="H46" s="13">
        <v>5</v>
      </c>
      <c r="I46" s="13">
        <v>5</v>
      </c>
      <c r="J46" s="13">
        <v>5</v>
      </c>
      <c r="K46" s="13">
        <v>5</v>
      </c>
      <c r="L46" s="13">
        <v>5</v>
      </c>
      <c r="M46" s="13">
        <v>5</v>
      </c>
      <c r="N46" s="13">
        <v>5</v>
      </c>
      <c r="O46" s="13">
        <v>5</v>
      </c>
      <c r="P46" s="13">
        <v>5</v>
      </c>
      <c r="Q46" s="13">
        <v>5</v>
      </c>
      <c r="R46" s="13">
        <v>5</v>
      </c>
      <c r="S46" s="13">
        <v>5</v>
      </c>
      <c r="T46" s="13">
        <v>5</v>
      </c>
      <c r="U46" s="13">
        <v>5</v>
      </c>
      <c r="V46" s="13">
        <v>5</v>
      </c>
      <c r="W46" s="13">
        <v>5</v>
      </c>
      <c r="X46" s="13">
        <v>5</v>
      </c>
      <c r="Y46" s="13">
        <v>5</v>
      </c>
      <c r="Z46" s="13"/>
      <c r="AA46" s="13"/>
      <c r="AB46" s="13"/>
      <c r="AC46" s="13"/>
      <c r="AD46" s="13"/>
      <c r="AE46" s="34">
        <f t="shared" si="3"/>
        <v>100</v>
      </c>
      <c r="AF46" s="35" t="str">
        <f t="shared" si="4"/>
        <v>PEKİYİ</v>
      </c>
      <c r="AH46" s="12"/>
    </row>
    <row r="47" spans="2:36" ht="15" customHeight="1" x14ac:dyDescent="0.25">
      <c r="B47" s="1"/>
      <c r="C47" s="21">
        <v>10</v>
      </c>
      <c r="D47" s="36"/>
      <c r="E47" s="36"/>
      <c r="F47" s="13">
        <v>5</v>
      </c>
      <c r="G47" s="13">
        <v>5</v>
      </c>
      <c r="H47" s="13">
        <v>5</v>
      </c>
      <c r="I47" s="13">
        <v>5</v>
      </c>
      <c r="J47" s="13">
        <v>5</v>
      </c>
      <c r="K47" s="13">
        <v>5</v>
      </c>
      <c r="L47" s="13">
        <v>5</v>
      </c>
      <c r="M47" s="13">
        <v>5</v>
      </c>
      <c r="N47" s="13">
        <v>5</v>
      </c>
      <c r="O47" s="13">
        <v>5</v>
      </c>
      <c r="P47" s="13">
        <v>5</v>
      </c>
      <c r="Q47" s="13">
        <v>5</v>
      </c>
      <c r="R47" s="13">
        <v>5</v>
      </c>
      <c r="S47" s="13">
        <v>5</v>
      </c>
      <c r="T47" s="13">
        <v>5</v>
      </c>
      <c r="U47" s="13">
        <v>5</v>
      </c>
      <c r="V47" s="13">
        <v>5</v>
      </c>
      <c r="W47" s="13">
        <v>5</v>
      </c>
      <c r="X47" s="13">
        <v>5</v>
      </c>
      <c r="Y47" s="13">
        <v>5</v>
      </c>
      <c r="Z47" s="13"/>
      <c r="AA47" s="13"/>
      <c r="AB47" s="13"/>
      <c r="AC47" s="13"/>
      <c r="AD47" s="13"/>
      <c r="AE47" s="34">
        <f t="shared" si="3"/>
        <v>100</v>
      </c>
      <c r="AF47" s="35" t="str">
        <f t="shared" si="4"/>
        <v>PEKİYİ</v>
      </c>
      <c r="AH47" s="12"/>
    </row>
    <row r="48" spans="2:36" ht="15" customHeight="1" x14ac:dyDescent="0.25">
      <c r="B48" s="1"/>
      <c r="C48" s="21">
        <v>11</v>
      </c>
      <c r="D48" s="36"/>
      <c r="E48" s="36"/>
      <c r="F48" s="13">
        <v>5</v>
      </c>
      <c r="G48" s="13">
        <v>0</v>
      </c>
      <c r="H48" s="13">
        <v>5</v>
      </c>
      <c r="I48" s="13">
        <v>5</v>
      </c>
      <c r="J48" s="13">
        <v>5</v>
      </c>
      <c r="K48" s="13">
        <v>5</v>
      </c>
      <c r="L48" s="13">
        <v>5</v>
      </c>
      <c r="M48" s="13">
        <v>5</v>
      </c>
      <c r="N48" s="13">
        <v>5</v>
      </c>
      <c r="O48" s="13">
        <v>5</v>
      </c>
      <c r="P48" s="13">
        <v>5</v>
      </c>
      <c r="Q48" s="13">
        <v>5</v>
      </c>
      <c r="R48" s="13">
        <v>5</v>
      </c>
      <c r="S48" s="13">
        <v>5</v>
      </c>
      <c r="T48" s="13">
        <v>5</v>
      </c>
      <c r="U48" s="13">
        <v>5</v>
      </c>
      <c r="V48" s="13">
        <v>5</v>
      </c>
      <c r="W48" s="13">
        <v>0</v>
      </c>
      <c r="X48" s="13">
        <v>5</v>
      </c>
      <c r="Y48" s="13">
        <v>5</v>
      </c>
      <c r="Z48" s="13"/>
      <c r="AA48" s="13"/>
      <c r="AB48" s="13"/>
      <c r="AC48" s="13"/>
      <c r="AD48" s="13"/>
      <c r="AE48" s="34">
        <f t="shared" si="3"/>
        <v>90</v>
      </c>
      <c r="AF48" s="35" t="str">
        <f t="shared" si="4"/>
        <v>PEKİYİ</v>
      </c>
      <c r="AH48" s="12"/>
    </row>
    <row r="49" spans="2:34" ht="15" customHeight="1" x14ac:dyDescent="0.25">
      <c r="B49" s="1"/>
      <c r="C49" s="21">
        <v>12</v>
      </c>
      <c r="D49" s="36"/>
      <c r="E49" s="36"/>
      <c r="F49" s="13">
        <v>5</v>
      </c>
      <c r="G49" s="13">
        <v>5</v>
      </c>
      <c r="H49" s="13">
        <v>5</v>
      </c>
      <c r="I49" s="13">
        <v>0</v>
      </c>
      <c r="J49" s="13">
        <v>5</v>
      </c>
      <c r="K49" s="13">
        <v>5</v>
      </c>
      <c r="L49" s="13">
        <v>5</v>
      </c>
      <c r="M49" s="13">
        <v>5</v>
      </c>
      <c r="N49" s="13">
        <v>5</v>
      </c>
      <c r="O49" s="13">
        <v>0</v>
      </c>
      <c r="P49" s="13">
        <v>5</v>
      </c>
      <c r="Q49" s="13">
        <v>0</v>
      </c>
      <c r="R49" s="13">
        <v>5</v>
      </c>
      <c r="S49" s="13">
        <v>5</v>
      </c>
      <c r="T49" s="13">
        <v>5</v>
      </c>
      <c r="U49" s="13">
        <v>5</v>
      </c>
      <c r="V49" s="13">
        <v>5</v>
      </c>
      <c r="W49" s="13">
        <v>5</v>
      </c>
      <c r="X49" s="13">
        <v>5</v>
      </c>
      <c r="Y49" s="13">
        <v>5</v>
      </c>
      <c r="Z49" s="13"/>
      <c r="AA49" s="13"/>
      <c r="AB49" s="13"/>
      <c r="AC49" s="13"/>
      <c r="AD49" s="13"/>
      <c r="AE49" s="34">
        <f t="shared" si="3"/>
        <v>85</v>
      </c>
      <c r="AF49" s="35" t="str">
        <f t="shared" si="4"/>
        <v>PEKİYİ</v>
      </c>
      <c r="AH49" s="12"/>
    </row>
    <row r="50" spans="2:34" ht="15" customHeight="1" x14ac:dyDescent="0.25">
      <c r="B50" s="1"/>
      <c r="C50" s="21">
        <v>13</v>
      </c>
      <c r="D50" s="36"/>
      <c r="E50" s="36"/>
      <c r="F50" s="13">
        <v>5</v>
      </c>
      <c r="G50" s="13">
        <v>5</v>
      </c>
      <c r="H50" s="13">
        <v>5</v>
      </c>
      <c r="I50" s="13">
        <v>5</v>
      </c>
      <c r="J50" s="13">
        <v>5</v>
      </c>
      <c r="K50" s="13">
        <v>5</v>
      </c>
      <c r="L50" s="13">
        <v>5</v>
      </c>
      <c r="M50" s="13">
        <v>5</v>
      </c>
      <c r="N50" s="13">
        <v>5</v>
      </c>
      <c r="O50" s="13">
        <v>5</v>
      </c>
      <c r="P50" s="13">
        <v>5</v>
      </c>
      <c r="Q50" s="13">
        <v>5</v>
      </c>
      <c r="R50" s="13">
        <v>5</v>
      </c>
      <c r="S50" s="13">
        <v>5</v>
      </c>
      <c r="T50" s="13">
        <v>5</v>
      </c>
      <c r="U50" s="13">
        <v>5</v>
      </c>
      <c r="V50" s="13">
        <v>5</v>
      </c>
      <c r="W50" s="13">
        <v>0</v>
      </c>
      <c r="X50" s="13">
        <v>5</v>
      </c>
      <c r="Y50" s="13">
        <v>5</v>
      </c>
      <c r="Z50" s="13"/>
      <c r="AA50" s="13"/>
      <c r="AB50" s="13"/>
      <c r="AC50" s="13"/>
      <c r="AD50" s="13"/>
      <c r="AE50" s="34">
        <f t="shared" si="3"/>
        <v>95</v>
      </c>
      <c r="AF50" s="35" t="str">
        <f t="shared" si="4"/>
        <v>PEKİYİ</v>
      </c>
      <c r="AH50" s="12"/>
    </row>
    <row r="51" spans="2:34" ht="15" customHeight="1" x14ac:dyDescent="0.25">
      <c r="B51" s="1"/>
      <c r="C51" s="21">
        <v>14</v>
      </c>
      <c r="D51" s="36"/>
      <c r="E51" s="36"/>
      <c r="F51" s="13">
        <v>5</v>
      </c>
      <c r="G51" s="13">
        <v>5</v>
      </c>
      <c r="H51" s="13">
        <v>5</v>
      </c>
      <c r="I51" s="13">
        <v>5</v>
      </c>
      <c r="J51" s="13">
        <v>5</v>
      </c>
      <c r="K51" s="13">
        <v>5</v>
      </c>
      <c r="L51" s="13">
        <v>5</v>
      </c>
      <c r="M51" s="13">
        <v>5</v>
      </c>
      <c r="N51" s="13">
        <v>5</v>
      </c>
      <c r="O51" s="13">
        <v>0</v>
      </c>
      <c r="P51" s="13">
        <v>5</v>
      </c>
      <c r="Q51" s="13">
        <v>5</v>
      </c>
      <c r="R51" s="13">
        <v>5</v>
      </c>
      <c r="S51" s="13">
        <v>5</v>
      </c>
      <c r="T51" s="13">
        <v>5</v>
      </c>
      <c r="U51" s="13">
        <v>5</v>
      </c>
      <c r="V51" s="13">
        <v>0</v>
      </c>
      <c r="W51" s="13">
        <v>5</v>
      </c>
      <c r="X51" s="13">
        <v>5</v>
      </c>
      <c r="Y51" s="13">
        <v>0</v>
      </c>
      <c r="Z51" s="13"/>
      <c r="AA51" s="13"/>
      <c r="AB51" s="13"/>
      <c r="AC51" s="13"/>
      <c r="AD51" s="13"/>
      <c r="AE51" s="34">
        <f t="shared" si="3"/>
        <v>85</v>
      </c>
      <c r="AF51" s="35" t="str">
        <f t="shared" si="4"/>
        <v>PEKİYİ</v>
      </c>
      <c r="AH51" s="12"/>
    </row>
    <row r="52" spans="2:34" ht="15" customHeight="1" x14ac:dyDescent="0.25">
      <c r="B52" s="1"/>
      <c r="C52" s="21">
        <v>15</v>
      </c>
      <c r="D52" s="36"/>
      <c r="E52" s="36"/>
      <c r="F52" s="13">
        <v>5</v>
      </c>
      <c r="G52" s="13">
        <v>5</v>
      </c>
      <c r="H52" s="13">
        <v>5</v>
      </c>
      <c r="I52" s="13">
        <v>5</v>
      </c>
      <c r="J52" s="13">
        <v>5</v>
      </c>
      <c r="K52" s="13">
        <v>5</v>
      </c>
      <c r="L52" s="13">
        <v>5</v>
      </c>
      <c r="M52" s="13">
        <v>5</v>
      </c>
      <c r="N52" s="13">
        <v>5</v>
      </c>
      <c r="O52" s="13">
        <v>5</v>
      </c>
      <c r="P52" s="13">
        <v>5</v>
      </c>
      <c r="Q52" s="13">
        <v>0</v>
      </c>
      <c r="R52" s="13">
        <v>5</v>
      </c>
      <c r="S52" s="13">
        <v>5</v>
      </c>
      <c r="T52" s="13">
        <v>5</v>
      </c>
      <c r="U52" s="13">
        <v>5</v>
      </c>
      <c r="V52" s="13">
        <v>5</v>
      </c>
      <c r="W52" s="13">
        <v>5</v>
      </c>
      <c r="X52" s="13">
        <v>0</v>
      </c>
      <c r="Y52" s="13">
        <v>5</v>
      </c>
      <c r="Z52" s="13"/>
      <c r="AA52" s="13"/>
      <c r="AB52" s="13"/>
      <c r="AC52" s="13"/>
      <c r="AD52" s="13"/>
      <c r="AE52" s="34">
        <f t="shared" si="3"/>
        <v>90</v>
      </c>
      <c r="AF52" s="35" t="str">
        <f t="shared" si="4"/>
        <v>PEKİYİ</v>
      </c>
      <c r="AH52" s="12"/>
    </row>
    <row r="53" spans="2:34" ht="15" customHeight="1" x14ac:dyDescent="0.25">
      <c r="B53" s="1"/>
      <c r="C53" s="21">
        <v>16</v>
      </c>
      <c r="D53" s="36"/>
      <c r="E53" s="36"/>
      <c r="F53" s="13">
        <v>5</v>
      </c>
      <c r="G53" s="13">
        <v>5</v>
      </c>
      <c r="H53" s="13">
        <v>5</v>
      </c>
      <c r="I53" s="13">
        <v>5</v>
      </c>
      <c r="J53" s="13">
        <v>5</v>
      </c>
      <c r="K53" s="13">
        <v>5</v>
      </c>
      <c r="L53" s="13">
        <v>5</v>
      </c>
      <c r="M53" s="13">
        <v>5</v>
      </c>
      <c r="N53" s="13">
        <v>0</v>
      </c>
      <c r="O53" s="13">
        <v>5</v>
      </c>
      <c r="P53" s="13">
        <v>5</v>
      </c>
      <c r="Q53" s="13">
        <v>5</v>
      </c>
      <c r="R53" s="13">
        <v>0</v>
      </c>
      <c r="S53" s="13">
        <v>5</v>
      </c>
      <c r="T53" s="13">
        <v>5</v>
      </c>
      <c r="U53" s="13">
        <v>5</v>
      </c>
      <c r="V53" s="13">
        <v>5</v>
      </c>
      <c r="W53" s="13">
        <v>0</v>
      </c>
      <c r="X53" s="13">
        <v>0</v>
      </c>
      <c r="Y53" s="13">
        <v>0</v>
      </c>
      <c r="Z53" s="13"/>
      <c r="AA53" s="13"/>
      <c r="AB53" s="13"/>
      <c r="AC53" s="13"/>
      <c r="AD53" s="13"/>
      <c r="AE53" s="34">
        <f t="shared" si="3"/>
        <v>75</v>
      </c>
      <c r="AF53" s="35" t="str">
        <f t="shared" si="4"/>
        <v>İYİ</v>
      </c>
      <c r="AH53" s="12"/>
    </row>
    <row r="54" spans="2:34" ht="15" customHeight="1" x14ac:dyDescent="0.25">
      <c r="B54" s="1"/>
      <c r="C54" s="21">
        <v>17</v>
      </c>
      <c r="D54" s="36"/>
      <c r="E54" s="36"/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v>5</v>
      </c>
      <c r="L54" s="13">
        <v>0</v>
      </c>
      <c r="M54" s="13">
        <v>5</v>
      </c>
      <c r="N54" s="13">
        <v>5</v>
      </c>
      <c r="O54" s="13">
        <v>5</v>
      </c>
      <c r="P54" s="13">
        <v>5</v>
      </c>
      <c r="Q54" s="13">
        <v>5</v>
      </c>
      <c r="R54" s="13">
        <v>5</v>
      </c>
      <c r="S54" s="13">
        <v>5</v>
      </c>
      <c r="T54" s="13">
        <v>5</v>
      </c>
      <c r="U54" s="13">
        <v>5</v>
      </c>
      <c r="V54" s="13">
        <v>5</v>
      </c>
      <c r="W54" s="13">
        <v>0</v>
      </c>
      <c r="X54" s="13">
        <v>5</v>
      </c>
      <c r="Y54" s="13">
        <v>5</v>
      </c>
      <c r="Z54" s="13"/>
      <c r="AA54" s="13"/>
      <c r="AB54" s="13"/>
      <c r="AC54" s="13"/>
      <c r="AD54" s="13"/>
      <c r="AE54" s="34">
        <f t="shared" si="3"/>
        <v>90</v>
      </c>
      <c r="AF54" s="35" t="str">
        <f t="shared" si="4"/>
        <v>PEKİYİ</v>
      </c>
      <c r="AH54" s="12"/>
    </row>
    <row r="55" spans="2:34" ht="15" customHeight="1" x14ac:dyDescent="0.25">
      <c r="B55" s="1"/>
      <c r="C55" s="21">
        <v>18</v>
      </c>
      <c r="D55" s="36"/>
      <c r="E55" s="36"/>
      <c r="F55" s="13">
        <v>5</v>
      </c>
      <c r="G55" s="13">
        <v>5</v>
      </c>
      <c r="H55" s="13">
        <v>5</v>
      </c>
      <c r="I55" s="13">
        <v>5</v>
      </c>
      <c r="J55" s="13">
        <v>5</v>
      </c>
      <c r="K55" s="13">
        <v>5</v>
      </c>
      <c r="L55" s="13">
        <v>5</v>
      </c>
      <c r="M55" s="13">
        <v>0</v>
      </c>
      <c r="N55" s="13">
        <v>0</v>
      </c>
      <c r="O55" s="13">
        <v>5</v>
      </c>
      <c r="P55" s="13">
        <v>5</v>
      </c>
      <c r="Q55" s="13">
        <v>5</v>
      </c>
      <c r="R55" s="13">
        <v>5</v>
      </c>
      <c r="S55" s="13">
        <v>5</v>
      </c>
      <c r="T55" s="13">
        <v>5</v>
      </c>
      <c r="U55" s="13">
        <v>5</v>
      </c>
      <c r="V55" s="13">
        <v>0</v>
      </c>
      <c r="W55" s="13">
        <v>5</v>
      </c>
      <c r="X55" s="13">
        <v>5</v>
      </c>
      <c r="Y55" s="13">
        <v>5</v>
      </c>
      <c r="Z55" s="13"/>
      <c r="AA55" s="13"/>
      <c r="AB55" s="13"/>
      <c r="AC55" s="13"/>
      <c r="AD55" s="13"/>
      <c r="AE55" s="34">
        <f t="shared" si="3"/>
        <v>85</v>
      </c>
      <c r="AF55" s="35" t="str">
        <f t="shared" si="4"/>
        <v>PEKİYİ</v>
      </c>
      <c r="AH55" s="12"/>
    </row>
    <row r="56" spans="2:34" ht="15" customHeight="1" x14ac:dyDescent="0.25">
      <c r="B56" s="1"/>
      <c r="C56" s="21">
        <v>19</v>
      </c>
      <c r="D56" s="36"/>
      <c r="E56" s="36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34" t="str">
        <f t="shared" si="3"/>
        <v xml:space="preserve"> </v>
      </c>
      <c r="AF56" s="35" t="str">
        <f t="shared" si="4"/>
        <v xml:space="preserve"> </v>
      </c>
      <c r="AH56" s="12"/>
    </row>
    <row r="57" spans="2:34" ht="15" customHeight="1" x14ac:dyDescent="0.25">
      <c r="B57" s="1"/>
      <c r="C57" s="21">
        <v>20</v>
      </c>
      <c r="D57" s="36"/>
      <c r="E57" s="36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34" t="str">
        <f t="shared" si="3"/>
        <v xml:space="preserve"> </v>
      </c>
      <c r="AF57" s="35" t="str">
        <f t="shared" si="4"/>
        <v xml:space="preserve"> </v>
      </c>
      <c r="AH57" s="12"/>
    </row>
    <row r="58" spans="2:34" ht="15" customHeight="1" x14ac:dyDescent="0.25">
      <c r="B58" s="1"/>
      <c r="C58" s="21">
        <v>21</v>
      </c>
      <c r="D58" s="36"/>
      <c r="E58" s="36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34" t="str">
        <f t="shared" si="3"/>
        <v xml:space="preserve"> </v>
      </c>
      <c r="AF58" s="35" t="str">
        <f t="shared" si="4"/>
        <v xml:space="preserve"> </v>
      </c>
      <c r="AH58" s="12"/>
    </row>
    <row r="59" spans="2:34" ht="15" customHeight="1" x14ac:dyDescent="0.25">
      <c r="B59" s="1"/>
      <c r="C59" s="21">
        <v>22</v>
      </c>
      <c r="D59" s="36"/>
      <c r="E59" s="36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34" t="str">
        <f t="shared" si="3"/>
        <v xml:space="preserve"> </v>
      </c>
      <c r="AF59" s="35" t="str">
        <f t="shared" si="4"/>
        <v xml:space="preserve"> </v>
      </c>
      <c r="AH59" s="12"/>
    </row>
    <row r="60" spans="2:34" ht="15" customHeight="1" x14ac:dyDescent="0.25">
      <c r="B60" s="1"/>
      <c r="C60" s="21">
        <v>23</v>
      </c>
      <c r="D60" s="36"/>
      <c r="E60" s="36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34" t="str">
        <f t="shared" si="3"/>
        <v xml:space="preserve"> </v>
      </c>
      <c r="AF60" s="35" t="str">
        <f t="shared" si="4"/>
        <v xml:space="preserve"> </v>
      </c>
      <c r="AH60" s="12"/>
    </row>
    <row r="61" spans="2:34" ht="15" customHeight="1" x14ac:dyDescent="0.25">
      <c r="B61" s="1"/>
      <c r="C61" s="21">
        <v>24</v>
      </c>
      <c r="D61" s="36"/>
      <c r="E61" s="36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34" t="str">
        <f t="shared" si="3"/>
        <v xml:space="preserve"> </v>
      </c>
      <c r="AF61" s="35" t="str">
        <f t="shared" si="4"/>
        <v xml:space="preserve"> </v>
      </c>
      <c r="AH61" s="12"/>
    </row>
    <row r="62" spans="2:34" ht="15" customHeight="1" x14ac:dyDescent="0.25">
      <c r="B62" s="1"/>
      <c r="C62" s="21">
        <v>25</v>
      </c>
      <c r="D62" s="36"/>
      <c r="E62" s="36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34" t="str">
        <f t="shared" si="3"/>
        <v xml:space="preserve"> </v>
      </c>
      <c r="AF62" s="35" t="str">
        <f t="shared" si="4"/>
        <v xml:space="preserve"> </v>
      </c>
      <c r="AH62" s="12"/>
    </row>
    <row r="63" spans="2:34" ht="15" customHeight="1" x14ac:dyDescent="0.25">
      <c r="B63" s="1"/>
      <c r="C63" s="21">
        <v>26</v>
      </c>
      <c r="D63" s="36"/>
      <c r="E63" s="36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34" t="str">
        <f t="shared" si="3"/>
        <v xml:space="preserve"> </v>
      </c>
      <c r="AF63" s="35" t="str">
        <f t="shared" si="4"/>
        <v xml:space="preserve"> </v>
      </c>
      <c r="AH63" s="12"/>
    </row>
    <row r="64" spans="2:34" ht="15" customHeight="1" x14ac:dyDescent="0.25">
      <c r="B64" s="1"/>
      <c r="C64" s="21">
        <v>27</v>
      </c>
      <c r="D64" s="36"/>
      <c r="E64" s="36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34" t="str">
        <f t="shared" si="3"/>
        <v xml:space="preserve"> </v>
      </c>
      <c r="AF64" s="35" t="str">
        <f t="shared" si="4"/>
        <v xml:space="preserve"> </v>
      </c>
    </row>
    <row r="65" spans="2:33" ht="15" customHeight="1" x14ac:dyDescent="0.25">
      <c r="B65" s="1"/>
      <c r="C65" s="21">
        <v>28</v>
      </c>
      <c r="D65" s="36"/>
      <c r="E65" s="36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34" t="str">
        <f t="shared" si="3"/>
        <v xml:space="preserve"> </v>
      </c>
      <c r="AF65" s="35" t="str">
        <f t="shared" si="4"/>
        <v xml:space="preserve"> </v>
      </c>
    </row>
    <row r="66" spans="2:33" ht="15" customHeight="1" x14ac:dyDescent="0.25">
      <c r="B66" s="1"/>
      <c r="C66" s="21">
        <v>29</v>
      </c>
      <c r="D66" s="36"/>
      <c r="E66" s="36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34" t="str">
        <f t="shared" si="3"/>
        <v xml:space="preserve"> </v>
      </c>
      <c r="AF66" s="35" t="str">
        <f t="shared" si="4"/>
        <v xml:space="preserve"> </v>
      </c>
    </row>
    <row r="67" spans="2:33" ht="15" customHeight="1" x14ac:dyDescent="0.25">
      <c r="B67" s="1"/>
      <c r="C67" s="21">
        <v>30</v>
      </c>
      <c r="D67" s="36"/>
      <c r="E67" s="36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34" t="str">
        <f t="shared" si="3"/>
        <v xml:space="preserve"> </v>
      </c>
      <c r="AF67" s="35" t="str">
        <f t="shared" si="4"/>
        <v xml:space="preserve"> </v>
      </c>
    </row>
    <row r="68" spans="2:33" ht="15" customHeight="1" x14ac:dyDescent="0.25">
      <c r="B68" s="1"/>
      <c r="C68" s="21">
        <v>31</v>
      </c>
      <c r="D68" s="36"/>
      <c r="E68" s="36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34" t="str">
        <f t="shared" si="3"/>
        <v xml:space="preserve"> </v>
      </c>
      <c r="AF68" s="35" t="str">
        <f t="shared" si="4"/>
        <v xml:space="preserve"> </v>
      </c>
    </row>
    <row r="69" spans="2:33" ht="15" customHeight="1" x14ac:dyDescent="0.25">
      <c r="B69" s="1"/>
      <c r="C69" s="21">
        <v>32</v>
      </c>
      <c r="D69" s="36"/>
      <c r="E69" s="36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34" t="str">
        <f t="shared" si="3"/>
        <v xml:space="preserve"> </v>
      </c>
      <c r="AF69" s="35" t="str">
        <f t="shared" si="4"/>
        <v xml:space="preserve"> </v>
      </c>
    </row>
    <row r="70" spans="2:33" ht="15" customHeight="1" x14ac:dyDescent="0.25">
      <c r="B70" s="1"/>
      <c r="C70" s="21">
        <v>33</v>
      </c>
      <c r="D70" s="36" t="e">
        <f>IF(#REF!=0," ",#REF!)</f>
        <v>#REF!</v>
      </c>
      <c r="E70" s="36" t="e">
        <f>IF(#REF!=0," ",#REF!)</f>
        <v>#REF!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34" t="str">
        <f t="shared" si="3"/>
        <v xml:space="preserve"> </v>
      </c>
      <c r="AF70" s="35" t="str">
        <f t="shared" si="4"/>
        <v xml:space="preserve"> </v>
      </c>
    </row>
    <row r="71" spans="2:33" ht="15" customHeight="1" x14ac:dyDescent="0.25">
      <c r="B71" s="1"/>
      <c r="C71" s="21">
        <v>34</v>
      </c>
      <c r="D71" s="36" t="e">
        <f>IF(#REF!=0," ",#REF!)</f>
        <v>#REF!</v>
      </c>
      <c r="E71" s="36" t="e">
        <f>IF(#REF!=0," ",#REF!)</f>
        <v>#REF!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34" t="str">
        <f t="shared" si="3"/>
        <v xml:space="preserve"> </v>
      </c>
      <c r="AF71" s="35" t="str">
        <f t="shared" si="4"/>
        <v xml:space="preserve"> </v>
      </c>
    </row>
    <row r="72" spans="2:33" ht="18" customHeight="1" thickBot="1" x14ac:dyDescent="0.3">
      <c r="B72" s="1"/>
      <c r="C72" s="43">
        <v>35</v>
      </c>
      <c r="D72" s="44" t="e">
        <f>IF(#REF!=0," ",#REF!)</f>
        <v>#REF!</v>
      </c>
      <c r="E72" s="44" t="e">
        <f>IF(#REF!=0," ",#REF!)</f>
        <v>#REF!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6" t="str">
        <f t="shared" si="3"/>
        <v xml:space="preserve"> </v>
      </c>
      <c r="AF72" s="47" t="str">
        <f t="shared" si="4"/>
        <v xml:space="preserve"> </v>
      </c>
    </row>
    <row r="73" spans="2:33" ht="24.9" customHeight="1" thickBot="1" x14ac:dyDescent="0.3">
      <c r="B73" s="1"/>
      <c r="C73" s="135" t="s">
        <v>7</v>
      </c>
      <c r="D73" s="136"/>
      <c r="E73" s="137"/>
      <c r="F73" s="48">
        <f>IF(F9=0," ",((SUM(F38:F72)/COUNT(F38:F72))*100)/F9)</f>
        <v>20</v>
      </c>
      <c r="G73" s="48">
        <f>IF(F10=0," ",((SUM(G38:G72)/COUNT(G38:G72))*100)/F10)</f>
        <v>13.445378151260504</v>
      </c>
      <c r="H73" s="48">
        <f>IF(F11=0," ",((SUM(H38:H72)/COUNT(H38:H72))*100)/F11)</f>
        <v>11.764705882352942</v>
      </c>
      <c r="I73" s="48" t="str">
        <f>IF(F12=0," ",((SUM(I38:I72)/COUNT(I38:I72))*100)/F12)</f>
        <v xml:space="preserve"> </v>
      </c>
      <c r="J73" s="48" t="str">
        <f>IF(F13=0," ",((SUM(J38:J72)/COUNT(J38:J72))*100)/F13)</f>
        <v xml:space="preserve"> </v>
      </c>
      <c r="K73" s="48" t="str">
        <f>IF(F14=0," ",((SUM(K38:K72)/COUNT(K38:K72))*100)/F14)</f>
        <v xml:space="preserve"> </v>
      </c>
      <c r="L73" s="48" t="str">
        <f>IF(F15=0," ",((SUM(L38:L72)/COUNT(L38:L72))*100)/F15)</f>
        <v xml:space="preserve"> </v>
      </c>
      <c r="M73" s="48" t="str">
        <f>IF(F16=0," ",((SUM(M38:M72)/COUNT(M38:M72))*100)/F16)</f>
        <v xml:space="preserve"> </v>
      </c>
      <c r="N73" s="48" t="str">
        <f>IF(F17=0," ",((SUM(N38:N72)/COUNT(N38:N72))*100)/F17)</f>
        <v xml:space="preserve"> </v>
      </c>
      <c r="O73" s="48" t="str">
        <f>IF(F18=0," ",((SUM(O38:O72)/COUNT(O38:O72))*100)/F18)</f>
        <v xml:space="preserve"> </v>
      </c>
      <c r="P73" s="48" t="str">
        <f>IF(F19=0," ",((SUM(P38:P72)/COUNT(P38:P72))*100)/F19)</f>
        <v xml:space="preserve"> </v>
      </c>
      <c r="Q73" s="48" t="str">
        <f>IF(F20=0," ",((SUM(Q38:Q72)/COUNT(Q38:Q72))*100)/F20)</f>
        <v xml:space="preserve"> </v>
      </c>
      <c r="R73" s="48" t="str">
        <f>IF(F21=0," ",((SUM(R38:R72)/COUNT(R38:R72))*100)/F21)</f>
        <v xml:space="preserve"> </v>
      </c>
      <c r="S73" s="48" t="str">
        <f>IF(F22=0," ",((SUM(S38:S72)/COUNT(S38:S72))*100)/F22)</f>
        <v xml:space="preserve"> </v>
      </c>
      <c r="T73" s="48" t="str">
        <f>IF(F23=0," ",((SUM(T38:T72)/COUNT(T38:T72))*100)/F23)</f>
        <v xml:space="preserve"> </v>
      </c>
      <c r="U73" s="48" t="str">
        <f>IF(F24=0," ",((SUM(U38:U72)/COUNT(U38:U72))*100)/F24)</f>
        <v xml:space="preserve"> </v>
      </c>
      <c r="V73" s="48" t="str">
        <f>IF(F25=0," ",((SUM(V38:V72)/COUNT(V38:V72))*100)/F25)</f>
        <v xml:space="preserve"> </v>
      </c>
      <c r="W73" s="48" t="str">
        <f>IF(F26=0," ",((SUM(W38:W72)/COUNT(W38:W72))*100)/F26)</f>
        <v xml:space="preserve"> </v>
      </c>
      <c r="X73" s="42" t="str">
        <f>IF(F27=0," ",((SUM(X38:X72)/COUNT(X38:X72))*100)/F27)</f>
        <v xml:space="preserve"> </v>
      </c>
      <c r="Y73" s="42" t="str">
        <f>IF(F28=0," ",((SUM(Y38:Y72)/COUNT(Y38:Y72))*100)/F28)</f>
        <v xml:space="preserve"> </v>
      </c>
      <c r="Z73" s="42" t="str">
        <f>IF(F29=0," ",((SUM(Z38:Z72)/COUNT(Z38:Z72))*100)/F29)</f>
        <v xml:space="preserve"> </v>
      </c>
      <c r="AA73" s="42" t="str">
        <f>IF(F30=0," ",((SUM(AA38:AA72)/COUNT(AA38:AA72))*100)/F30)</f>
        <v xml:space="preserve"> </v>
      </c>
      <c r="AB73" s="42" t="str">
        <f>IF(F31=0," ",((SUM(AB38:AB72)/COUNT(AB38:AB72))*100)/F31)</f>
        <v xml:space="preserve"> </v>
      </c>
      <c r="AC73" s="42" t="str">
        <f>IF(F32=0," ",((SUM(AC38:AC72)/COUNT(AC38:AC72))*100)/F32)</f>
        <v xml:space="preserve"> </v>
      </c>
      <c r="AD73" s="42" t="str">
        <f>IF(F33=0," ",((SUM(AD38:AD72)/COUNT(AD38:AD72))*100)/F33)</f>
        <v xml:space="preserve"> </v>
      </c>
      <c r="AE73" s="19"/>
      <c r="AF73" s="19"/>
    </row>
    <row r="74" spans="2:3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3" x14ac:dyDescent="0.25">
      <c r="Y76" s="31"/>
      <c r="Z76" s="31"/>
      <c r="AA76" s="31"/>
      <c r="AB76" s="102">
        <f ca="1">TODAY()</f>
        <v>45542</v>
      </c>
      <c r="AC76" s="102"/>
      <c r="AD76" s="102"/>
      <c r="AE76" s="102"/>
      <c r="AF76" s="102"/>
      <c r="AG76" s="31"/>
    </row>
    <row r="77" spans="2:33" x14ac:dyDescent="0.25">
      <c r="Y77" s="33"/>
      <c r="Z77" s="33"/>
      <c r="AA77" s="33"/>
      <c r="AB77" s="126" t="s">
        <v>41</v>
      </c>
      <c r="AC77" s="126"/>
      <c r="AD77" s="126"/>
      <c r="AE77" s="126"/>
      <c r="AF77" s="126"/>
      <c r="AG77" s="33"/>
    </row>
    <row r="78" spans="2:33" x14ac:dyDescent="0.25">
      <c r="Y78" s="32"/>
      <c r="Z78" s="32"/>
      <c r="AA78" s="32"/>
      <c r="AB78" s="121" t="s">
        <v>35</v>
      </c>
      <c r="AC78" s="121"/>
      <c r="AD78" s="121"/>
      <c r="AE78" s="121"/>
      <c r="AF78" s="121"/>
      <c r="AG78" s="32"/>
    </row>
  </sheetData>
  <sheetProtection selectLockedCells="1"/>
  <mergeCells count="80">
    <mergeCell ref="C2:AF2"/>
    <mergeCell ref="AH2:AJ2"/>
    <mergeCell ref="C3:D3"/>
    <mergeCell ref="E3:F3"/>
    <mergeCell ref="G3:J3"/>
    <mergeCell ref="K3:P3"/>
    <mergeCell ref="R3:AF4"/>
    <mergeCell ref="AH3:AJ3"/>
    <mergeCell ref="C4:D4"/>
    <mergeCell ref="E4:F4"/>
    <mergeCell ref="G4:J4"/>
    <mergeCell ref="K4:P4"/>
    <mergeCell ref="C5:D5"/>
    <mergeCell ref="E5:F5"/>
    <mergeCell ref="G5:J5"/>
    <mergeCell ref="K5:P5"/>
    <mergeCell ref="R5:AC5"/>
    <mergeCell ref="AD5:AE5"/>
    <mergeCell ref="AH5:AJ7"/>
    <mergeCell ref="G6:J6"/>
    <mergeCell ref="K6:P6"/>
    <mergeCell ref="R6:AF6"/>
    <mergeCell ref="R7:AF10"/>
    <mergeCell ref="H8:P8"/>
    <mergeCell ref="H9:N9"/>
    <mergeCell ref="O9:P9"/>
    <mergeCell ref="H10:N10"/>
    <mergeCell ref="O10:P10"/>
    <mergeCell ref="D11:E11"/>
    <mergeCell ref="H11:N11"/>
    <mergeCell ref="O11:P11"/>
    <mergeCell ref="R11:AF14"/>
    <mergeCell ref="D12:E12"/>
    <mergeCell ref="H12:N12"/>
    <mergeCell ref="O12:P12"/>
    <mergeCell ref="D13:E13"/>
    <mergeCell ref="H13:N13"/>
    <mergeCell ref="O13:P13"/>
    <mergeCell ref="D28:E28"/>
    <mergeCell ref="D29:E29"/>
    <mergeCell ref="D18:E18"/>
    <mergeCell ref="H18:AF18"/>
    <mergeCell ref="D14:E14"/>
    <mergeCell ref="H14:P14"/>
    <mergeCell ref="D15:E15"/>
    <mergeCell ref="H15:N15"/>
    <mergeCell ref="O15:P15"/>
    <mergeCell ref="AC15:AF15"/>
    <mergeCell ref="D16:E16"/>
    <mergeCell ref="H16:N16"/>
    <mergeCell ref="O16:P16"/>
    <mergeCell ref="AC16:AF16"/>
    <mergeCell ref="D17:E17"/>
    <mergeCell ref="AB78:AF78"/>
    <mergeCell ref="F36:AD36"/>
    <mergeCell ref="AE36:AE37"/>
    <mergeCell ref="AF36:AF37"/>
    <mergeCell ref="AB76:AF76"/>
    <mergeCell ref="AB77:AF77"/>
    <mergeCell ref="C73:E73"/>
    <mergeCell ref="C36:E36"/>
    <mergeCell ref="C34:E34"/>
    <mergeCell ref="D33:E33"/>
    <mergeCell ref="D32:E32"/>
    <mergeCell ref="D31:E31"/>
    <mergeCell ref="D10:E10"/>
    <mergeCell ref="D9:E9"/>
    <mergeCell ref="C8:E8"/>
    <mergeCell ref="E6:F6"/>
    <mergeCell ref="C6:D6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conditionalFormatting sqref="F73:O73">
    <cfRule type="cellIs" dxfId="3" priority="4" stopIfTrue="1" operator="lessThan">
      <formula>50</formula>
    </cfRule>
  </conditionalFormatting>
  <conditionalFormatting sqref="F73:AD73">
    <cfRule type="cellIs" dxfId="2" priority="2" stopIfTrue="1" operator="lessThan">
      <formula>50</formula>
    </cfRule>
    <cfRule type="cellIs" dxfId="1" priority="3" stopIfTrue="1" operator="lessThan">
      <formula>50</formula>
    </cfRule>
  </conditionalFormatting>
  <conditionalFormatting sqref="AF38:AF72">
    <cfRule type="cellIs" dxfId="0" priority="1" operator="equal">
      <formula>"GEÇMEZ"</formula>
    </cfRule>
  </conditionalFormatting>
  <hyperlinks>
    <hyperlink ref="AH3" r:id="rId1"/>
  </hyperlinks>
  <printOptions horizontalCentered="1" verticalCentered="1"/>
  <pageMargins left="0" right="0" top="0" bottom="0" header="0" footer="0"/>
  <pageSetup paperSize="9" scale="61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ANALİZ</vt:lpstr>
      <vt:lpstr>1.Dön-2.Sınav</vt:lpstr>
      <vt:lpstr>'1.Dön-2.Sınav'!Yazdırma_Alanı</vt:lpstr>
      <vt:lpstr>ANALİZ!Yazdırma_Alanı</vt:lpstr>
    </vt:vector>
  </TitlesOfParts>
  <Company>Alternatif Bilgisayar Ltd. Şti.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 AKÇAYIR</dc:creator>
  <cp:lastModifiedBy>TAYFUN</cp:lastModifiedBy>
  <cp:lastPrinted>2014-04-16T19:25:50Z</cp:lastPrinted>
  <dcterms:created xsi:type="dcterms:W3CDTF">2008-11-23T18:25:14Z</dcterms:created>
  <dcterms:modified xsi:type="dcterms:W3CDTF">2024-09-07T16:34:13Z</dcterms:modified>
</cp:coreProperties>
</file>